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JEKTY" sheetId="1" state="visible" r:id="rId2"/>
    <sheet name="seznamy" sheetId="2" state="visible" r:id="rId3"/>
  </sheets>
  <definedNames>
    <definedName function="false" hidden="true" localSheetId="0" name="_xlnm._FilterDatabase" vbProcedure="false">PROJEKTY!$A$1:$P$112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<sst xmlns="http://schemas.openxmlformats.org/spreadsheetml/2006/main" count="248" uniqueCount="134">
  <si>
    <t xml:space="preserve">ČÍSLO</t>
  </si>
  <si>
    <t xml:space="preserve">DATUM</t>
  </si>
  <si>
    <t xml:space="preserve">NÁZEV PROJEKTU</t>
  </si>
  <si>
    <t xml:space="preserve">TYP PROJEKTU</t>
  </si>
  <si>
    <t xml:space="preserve">ROK REALIZACE</t>
  </si>
  <si>
    <t xml:space="preserve">STATUS</t>
  </si>
  <si>
    <t xml:space="preserve">ODHAD. CENA REALIZACE vč DPH</t>
  </si>
  <si>
    <t xml:space="preserve">TERMÍN REALIZACE</t>
  </si>
  <si>
    <t xml:space="preserve">POZNÁMKY</t>
  </si>
  <si>
    <t xml:space="preserve">% DOTACE</t>
  </si>
  <si>
    <t xml:space="preserve">DOTAČNÍ FOND</t>
  </si>
  <si>
    <t xml:space="preserve">TERMÍN REGISTRACE ŽÁDOSTI O DOTACI</t>
  </si>
  <si>
    <t xml:space="preserve">TERMÍN VYHLÁŠENÍ VÝBĚROVÉHO ŘÍZENÍ</t>
  </si>
  <si>
    <t xml:space="preserve">DODAVATEL</t>
  </si>
  <si>
    <t xml:space="preserve">NABÍZENÁ CENA    vč DPH</t>
  </si>
  <si>
    <t xml:space="preserve">Oprava cesty ke slepičárně + kolem rybníku </t>
  </si>
  <si>
    <t xml:space="preserve">Opravy a udržování</t>
  </si>
  <si>
    <t xml:space="preserve">Dokončeno</t>
  </si>
  <si>
    <t xml:space="preserve">2023/01</t>
  </si>
  <si>
    <t xml:space="preserve">Rudolf Paul</t>
  </si>
  <si>
    <t xml:space="preserve">Vodovod k nemovitostem u rybníka</t>
  </si>
  <si>
    <t xml:space="preserve">Dlouhodobé projekty</t>
  </si>
  <si>
    <t xml:space="preserve">Odloženo</t>
  </si>
  <si>
    <t xml:space="preserve">Beneš</t>
  </si>
  <si>
    <t xml:space="preserve"> Nabídky nejsou navzájem porovnatelné. Nutno vyhlásit veřejnou zakázku a jednotlivě určit naceňované položky.</t>
  </si>
  <si>
    <t xml:space="preserve">PRO VODU</t>
  </si>
  <si>
    <t xml:space="preserve">ZAKRA</t>
  </si>
  <si>
    <t xml:space="preserve">KV Egineering</t>
  </si>
  <si>
    <t xml:space="preserve">Projektová dokumentace – Kanalizace + čistička odpadních vod</t>
  </si>
  <si>
    <t xml:space="preserve">Vyhlásit veřejnou zakázku na výběr dodavatele.</t>
  </si>
  <si>
    <t xml:space="preserve">Zhotovení studie řešení kanalizace</t>
  </si>
  <si>
    <t xml:space="preserve">Projekty do 100 tis. Kč</t>
  </si>
  <si>
    <t xml:space="preserve">KOŘENOVKY</t>
  </si>
  <si>
    <t xml:space="preserve">Pro Vodu</t>
  </si>
  <si>
    <t xml:space="preserve">Grania</t>
  </si>
  <si>
    <t xml:space="preserve">Realizace - Komunikace ke Slepičárně</t>
  </si>
  <si>
    <t xml:space="preserve"> /</t>
  </si>
  <si>
    <t xml:space="preserve">2/2023 odloženo z důvodu plánované výstavby kanalizace</t>
  </si>
  <si>
    <t xml:space="preserve">Návrh projektu - Komunikace ke Slepičárně</t>
  </si>
  <si>
    <t xml:space="preserve"> / </t>
  </si>
  <si>
    <t xml:space="preserve">Mgr. Ing. O. K.</t>
  </si>
  <si>
    <t xml:space="preserve">bez hydrogeologického posudku</t>
  </si>
  <si>
    <t xml:space="preserve">Výměna veřejného osvětlení k vlaku</t>
  </si>
  <si>
    <t xml:space="preserve">2022/12</t>
  </si>
  <si>
    <t xml:space="preserve">Prořez a údržba stromů</t>
  </si>
  <si>
    <t xml:space="preserve">Realizace</t>
  </si>
  <si>
    <t xml:space="preserve">2023/03</t>
  </si>
  <si>
    <t xml:space="preserve">Stromoskop</t>
  </si>
  <si>
    <t xml:space="preserve">ne</t>
  </si>
  <si>
    <t xml:space="preserve">Mourek</t>
  </si>
  <si>
    <t xml:space="preserve">Arborea</t>
  </si>
  <si>
    <t xml:space="preserve">ano</t>
  </si>
  <si>
    <t xml:space="preserve">Zpevnění cesty ve statku č.p. 12 </t>
  </si>
  <si>
    <t xml:space="preserve">2023/02</t>
  </si>
  <si>
    <t xml:space="preserve">Froněk</t>
  </si>
  <si>
    <t xml:space="preserve">Bez DPH pouze odhad telefonicky</t>
  </si>
  <si>
    <t xml:space="preserve">Zpevnění cesty ke škole</t>
  </si>
  <si>
    <t xml:space="preserve">Čistění  1-3 studen</t>
  </si>
  <si>
    <t xml:space="preserve">Profivoda</t>
  </si>
  <si>
    <t xml:space="preserve">Aquabest</t>
  </si>
  <si>
    <t xml:space="preserve">Fejfar</t>
  </si>
  <si>
    <t xml:space="preserve">nedodal</t>
  </si>
  <si>
    <t xml:space="preserve">Návrh projektu - Vyhlídka u kostela</t>
  </si>
  <si>
    <t xml:space="preserve">Společenské dění</t>
  </si>
  <si>
    <t xml:space="preserve">2023/3</t>
  </si>
  <si>
    <t xml:space="preserve">možnost Dotace na veřejná prostranství z MAS Rakovnicko 50%</t>
  </si>
  <si>
    <t xml:space="preserve">RAKO Projekt</t>
  </si>
  <si>
    <t xml:space="preserve">Veřejné ohniště</t>
  </si>
  <si>
    <t xml:space="preserve">obec - brigádně</t>
  </si>
  <si>
    <t xml:space="preserve">Zapůjčení mobilního WC</t>
  </si>
  <si>
    <t xml:space="preserve">Rozbory studen</t>
  </si>
  <si>
    <t xml:space="preserve">2023/1</t>
  </si>
  <si>
    <t xml:space="preserve">Veřejné osvětlení - nákup hlavic LED</t>
  </si>
  <si>
    <t xml:space="preserve">Elektro - viola s.r.o.</t>
  </si>
  <si>
    <t xml:space="preserve">ČEZ</t>
  </si>
  <si>
    <t xml:space="preserve">ne; vč servisu na 10 let</t>
  </si>
  <si>
    <t xml:space="preserve">Staněk Kralovice</t>
  </si>
  <si>
    <t xml:space="preserve">Kabelspoj</t>
  </si>
  <si>
    <t xml:space="preserve">Veřejné osvětlení – materiál k instalaci</t>
  </si>
  <si>
    <t xml:space="preserve">Veřejné osvětlení - montáž</t>
  </si>
  <si>
    <t xml:space="preserve">Elektro K+K</t>
  </si>
  <si>
    <t xml:space="preserve">Čišlinský František</t>
  </si>
  <si>
    <t xml:space="preserve">ne; cena bez plošiny</t>
  </si>
  <si>
    <t xml:space="preserve">Návrh projektu - Stromořadí k vlak. zastávce</t>
  </si>
  <si>
    <t xml:space="preserve">obec – brigádně</t>
  </si>
  <si>
    <t xml:space="preserve">Veřejný rozhlas - servis + nový hlásič </t>
  </si>
  <si>
    <t xml:space="preserve">2023/2</t>
  </si>
  <si>
    <t xml:space="preserve">Čištění rybníku - bakterie</t>
  </si>
  <si>
    <t xml:space="preserve">2023</t>
  </si>
  <si>
    <t xml:space="preserve">cena za 1 rok tj. 20 cm bahna</t>
  </si>
  <si>
    <t xml:space="preserve">Baktoma s.r.o.</t>
  </si>
  <si>
    <t xml:space="preserve">Sponzorský dar na auto Jesenice</t>
  </si>
  <si>
    <t xml:space="preserve">2023/5</t>
  </si>
  <si>
    <t xml:space="preserve">7000,- bez DPH, faktura v květnu 2023</t>
  </si>
  <si>
    <t xml:space="preserve">Evidence KEO</t>
  </si>
  <si>
    <t xml:space="preserve">Nová sběrná hnízda</t>
  </si>
  <si>
    <t xml:space="preserve">Okna č.p. 12, byt. 1</t>
  </si>
  <si>
    <t xml:space="preserve">Oprava střechy špejcharu</t>
  </si>
  <si>
    <t xml:space="preserve">Výměna vodoměrů s dálkovým odečtem</t>
  </si>
  <si>
    <t xml:space="preserve">cena jednoho 2500Kč – Tichý, 48 přípojek</t>
  </si>
  <si>
    <t xml:space="preserve">Bio kontejner (další)</t>
  </si>
  <si>
    <t xml:space="preserve">Dopravní zrcadla</t>
  </si>
  <si>
    <t xml:space="preserve">mrknou a domluvit zkrácení</t>
  </si>
  <si>
    <t xml:space="preserve">Solární osvětlení autobus. Zastávky</t>
  </si>
  <si>
    <t xml:space="preserve">Bártek rozhlasy</t>
  </si>
  <si>
    <t xml:space="preserve">bez betonáže stožáru</t>
  </si>
  <si>
    <t xml:space="preserve">Světsvítidel.cz</t>
  </si>
  <si>
    <t xml:space="preserve">cena pouze za hlavici LED solární světlo se senzorem</t>
  </si>
  <si>
    <t xml:space="preserve">Fotovoltaika budova č.p. 12 </t>
  </si>
  <si>
    <t xml:space="preserve">čekáme na vypsání dotace</t>
  </si>
  <si>
    <t xml:space="preserve">Výstavba bytů v č.p.50 a 51</t>
  </si>
  <si>
    <t xml:space="preserve">2024-25</t>
  </si>
  <si>
    <t xml:space="preserve">Kontaminace hasičské nádrže a rybníka</t>
  </si>
  <si>
    <t xml:space="preserve">Komín v č.p.12 2023 – byt č.1</t>
  </si>
  <si>
    <t xml:space="preserve">Kritický stav, nutné vyfrézování + vyvložkování, délka 9m.</t>
  </si>
  <si>
    <t xml:space="preserve">Mrhal</t>
  </si>
  <si>
    <t xml:space="preserve">Kozemský</t>
  </si>
  <si>
    <t xml:space="preserve">LC com</t>
  </si>
  <si>
    <t xml:space="preserve">Písek na hřiště</t>
  </si>
  <si>
    <t xml:space="preserve">Doplnění vymletého písku pro bezpečnost dětí + zároveň pískoviště.</t>
  </si>
  <si>
    <t xml:space="preserve">Izomat Rakovník</t>
  </si>
  <si>
    <t xml:space="preserve">Rekonstrukce prostor OÚ č.p. 12</t>
  </si>
  <si>
    <t xml:space="preserve">Výzva 2.5-5.6.2023 MMR</t>
  </si>
  <si>
    <t xml:space="preserve">Revize hromosvodů</t>
  </si>
  <si>
    <t xml:space="preserve">Výběr dodavatele</t>
  </si>
  <si>
    <t xml:space="preserve">Vítězslav Janda</t>
  </si>
  <si>
    <t xml:space="preserve">Zajištění požární ochrany</t>
  </si>
  <si>
    <t xml:space="preserve">JPO Čistá</t>
  </si>
  <si>
    <t xml:space="preserve">Typ projektu</t>
  </si>
  <si>
    <t xml:space="preserve">Status</t>
  </si>
  <si>
    <t xml:space="preserve">Návrh k projednání zastupitelstvem</t>
  </si>
  <si>
    <t xml:space="preserve">Žádost o dotaci</t>
  </si>
  <si>
    <t xml:space="preserve">Zamítnuto</t>
  </si>
  <si>
    <t xml:space="preserve">Plán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</si>
</sst>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\ _K_č"/>
    <numFmt numFmtId="166" formatCode="@"/>
    <numFmt numFmtId="167" formatCode="0.00\ %"/>
    <numFmt numFmtId="168" formatCode="#,##0"/>
    <numFmt numFmtId="169" formatCode="d/m/yyyy"/>
    <numFmt numFmtId="170" formatCode="General"/>
    <numFmt numFmtId="171" formatCode="0"/>
    <numFmt numFmtId="172" formatCode="dd/mm/yyyy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BE5D6"/>
        <bgColor rgb="FFFFD8CE"/>
      </patternFill>
    </fill>
    <fill>
      <patternFill patternType="solid">
        <fgColor rgb="FFFFF2CC"/>
        <bgColor rgb="FFFBE5D6"/>
      </patternFill>
    </fill>
    <fill>
      <patternFill patternType="solid">
        <fgColor rgb="FFDEEBF7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D6DCE5"/>
        <bgColor rgb="FFDEEBF7"/>
      </patternFill>
    </fill>
    <fill>
      <patternFill patternType="solid">
        <fgColor rgb="FF81D41A"/>
        <bgColor rgb="FF969696"/>
      </patternFill>
    </fill>
    <fill>
      <patternFill patternType="solid">
        <fgColor rgb="FFFFBF00"/>
        <bgColor rgb="FFFF9900"/>
      </patternFill>
    </fill>
    <fill>
      <patternFill patternType="solid">
        <fgColor rgb="FF15F3FD"/>
        <bgColor rgb="FF00FFFF"/>
      </patternFill>
    </fill>
    <fill>
      <patternFill patternType="solid">
        <fgColor rgb="FFFFFFFF"/>
        <bgColor rgb="FFFFF2CC"/>
      </patternFill>
    </fill>
    <fill>
      <patternFill patternType="solid">
        <fgColor rgb="FFFFD8CE"/>
        <bgColor rgb="FFFBE5D6"/>
      </patternFill>
    </fill>
    <fill>
      <patternFill patternType="solid">
        <fgColor rgb="FFE16173"/>
        <bgColor rgb="FFFF6600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5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2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4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2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3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70" fontId="0" fillId="0" borderId="4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5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5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8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4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6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17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8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0" fillId="0" borderId="19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6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0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0" fillId="0" borderId="12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0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0" fillId="0" borderId="13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1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0" fillId="0" borderId="1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0" borderId="5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1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2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3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6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2">
    <dxf>
      <fill>
        <patternFill patternType="solid">
          <fgColor rgb="FFFBE5D6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15F3FD"/>
        </patternFill>
      </fill>
    </dxf>
    <dxf>
      <fill>
        <patternFill patternType="solid">
          <fgColor rgb="FF81D41A"/>
        </patternFill>
      </fill>
    </dxf>
    <dxf>
      <fill>
        <patternFill patternType="solid">
          <fgColor rgb="FFE16173"/>
        </patternFill>
      </fill>
    </dxf>
    <dxf>
      <fill>
        <patternFill patternType="solid">
          <fgColor rgb="FFFFBF00"/>
        </patternFill>
      </fill>
    </dxf>
    <dxf>
      <fill>
        <patternFill patternType="solid">
          <fgColor rgb="FFFFF2CC"/>
        </patternFill>
      </fill>
    </dxf>
    <dxf>
      <fill>
        <patternFill patternType="solid">
          <fgColor rgb="FFDEEBF7"/>
        </patternFill>
      </fill>
    </dxf>
    <dxf>
      <fill>
        <patternFill patternType="solid">
          <fgColor rgb="FFE2F0D9"/>
        </patternFill>
      </fill>
    </dxf>
    <dxf>
      <fill>
        <patternFill patternType="solid">
          <fgColor rgb="FFFFD8CE"/>
        </patternFill>
      </fill>
    </dxf>
    <dxf>
      <fill>
        <patternFill patternType="solid">
          <fgColor rgb="FFD6DCE5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15F3FD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E16173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BE5D6"/>
      <rgbColor rgb="FF99CCFF"/>
      <rgbColor rgb="FFFF99CC"/>
      <rgbColor rgb="FFCC99FF"/>
      <rgbColor rgb="FFFFD8CE"/>
      <rgbColor rgb="FF3366FF"/>
      <rgbColor rgb="FF33CCCC"/>
      <rgbColor rgb="FF81D41A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N16" activeCellId="0" sqref="N16"/>
    </sheetView>
  </sheetViews>
  <sheetFormatPr defaultColWidth="9.1484375" defaultRowHeight="13.8" zeroHeight="false" outlineLevelRow="0" outlineLevelCol="0"/>
  <cols>
    <col collapsed="false" customWidth="true" hidden="false" outlineLevel="0" max="1" min="1" style="1" width="5.41"/>
    <col collapsed="false" customWidth="true" hidden="false" outlineLevel="0" max="2" min="2" style="1" width="10.73"/>
    <col collapsed="false" customWidth="true" hidden="false" outlineLevel="0" max="3" min="3" style="2" width="42.29"/>
    <col collapsed="false" customWidth="true" hidden="false" outlineLevel="0" max="4" min="4" style="1" width="18.75"/>
    <col collapsed="false" customWidth="true" hidden="false" outlineLevel="0" max="5" min="5" style="3" width="11.27"/>
    <col collapsed="false" customWidth="true" hidden="false" outlineLevel="0" max="6" min="6" style="1" width="16.43"/>
    <col collapsed="false" customWidth="true" hidden="false" outlineLevel="0" max="7" min="7" style="4" width="15.39"/>
    <col collapsed="false" customWidth="true" hidden="false" outlineLevel="0" max="8" min="8" style="5" width="12.35"/>
    <col collapsed="false" customWidth="true" hidden="false" outlineLevel="0" max="9" min="9" style="1" width="17.86"/>
    <col collapsed="false" customWidth="true" hidden="true" outlineLevel="0" max="10" min="10" style="6" width="13.15"/>
    <col collapsed="false" customWidth="true" hidden="true" outlineLevel="0" max="11" min="11" style="1" width="27.15"/>
    <col collapsed="false" customWidth="true" hidden="true" outlineLevel="0" max="12" min="12" style="1" width="24.14"/>
    <col collapsed="false" customWidth="true" hidden="true" outlineLevel="0" max="13" min="13" style="1" width="37.42"/>
    <col collapsed="false" customWidth="true" hidden="false" outlineLevel="0" max="14" min="14" style="1" width="23.29"/>
    <col collapsed="false" customWidth="true" hidden="false" outlineLevel="0" max="15" min="15" style="7" width="16.71"/>
    <col collapsed="false" customWidth="true" hidden="false" outlineLevel="0" max="16" min="16" style="1" width="46.86"/>
    <col collapsed="false" customWidth="false" hidden="false" outlineLevel="0" max="16384" min="17" style="1" width="9.14"/>
  </cols>
  <sheetData>
    <row r="1" customFormat="false" ht="48.15" hidden="false" customHeight="true" outlineLevel="0" collapsed="false">
      <c r="A1" s="8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1" t="s">
        <v>6</v>
      </c>
      <c r="H1" s="12" t="s">
        <v>7</v>
      </c>
      <c r="I1" s="13" t="s">
        <v>8</v>
      </c>
      <c r="J1" s="14" t="s">
        <v>9</v>
      </c>
      <c r="K1" s="15" t="s">
        <v>10</v>
      </c>
      <c r="L1" s="16" t="s">
        <v>11</v>
      </c>
      <c r="M1" s="17" t="s">
        <v>12</v>
      </c>
      <c r="N1" s="18" t="s">
        <v>13</v>
      </c>
      <c r="O1" s="19" t="s">
        <v>14</v>
      </c>
      <c r="P1" s="20" t="s">
        <v>8</v>
      </c>
    </row>
    <row r="2" customFormat="false" ht="13.8" hidden="false" customHeight="true" outlineLevel="0" collapsed="false">
      <c r="A2" s="21" t="n">
        <v>1</v>
      </c>
      <c r="B2" s="22" t="n">
        <v>44896</v>
      </c>
      <c r="C2" s="23" t="s">
        <v>15</v>
      </c>
      <c r="D2" s="24" t="s">
        <v>16</v>
      </c>
      <c r="E2" s="25" t="n">
        <v>2023</v>
      </c>
      <c r="F2" s="26" t="s">
        <v>17</v>
      </c>
      <c r="G2" s="27" t="n">
        <f aca="false">52000*1.21</f>
        <v>62920</v>
      </c>
      <c r="H2" s="28" t="s">
        <v>18</v>
      </c>
      <c r="I2" s="28"/>
      <c r="J2" s="29" t="n">
        <v>0</v>
      </c>
      <c r="K2" s="30"/>
      <c r="L2" s="31"/>
      <c r="M2" s="32"/>
      <c r="N2" s="33" t="s">
        <v>19</v>
      </c>
      <c r="O2" s="33" t="n">
        <f aca="false">52000*1.21</f>
        <v>62920</v>
      </c>
      <c r="P2" s="33"/>
    </row>
    <row r="3" customFormat="false" ht="13.8" hidden="false" customHeight="false" outlineLevel="0" collapsed="false">
      <c r="A3" s="21"/>
      <c r="B3" s="22"/>
      <c r="C3" s="23"/>
      <c r="D3" s="24"/>
      <c r="E3" s="25"/>
      <c r="F3" s="26"/>
      <c r="G3" s="27"/>
      <c r="H3" s="28"/>
      <c r="I3" s="28"/>
      <c r="J3" s="29"/>
      <c r="K3" s="30"/>
      <c r="L3" s="31"/>
      <c r="M3" s="32"/>
      <c r="N3" s="34"/>
      <c r="O3" s="34"/>
      <c r="P3" s="34"/>
    </row>
    <row r="4" customFormat="false" ht="13.8" hidden="false" customHeight="false" outlineLevel="0" collapsed="false">
      <c r="A4" s="21"/>
      <c r="B4" s="22"/>
      <c r="C4" s="23"/>
      <c r="D4" s="24"/>
      <c r="E4" s="25"/>
      <c r="F4" s="26"/>
      <c r="G4" s="27"/>
      <c r="H4" s="28"/>
      <c r="I4" s="28"/>
      <c r="J4" s="29"/>
      <c r="K4" s="30"/>
      <c r="L4" s="31"/>
      <c r="M4" s="32"/>
      <c r="N4" s="35"/>
      <c r="O4" s="35"/>
      <c r="P4" s="35"/>
    </row>
    <row r="5" customFormat="false" ht="13.8" hidden="false" customHeight="true" outlineLevel="0" collapsed="false">
      <c r="A5" s="36" t="n">
        <f aca="false">A2+1</f>
        <v>2</v>
      </c>
      <c r="B5" s="22" t="n">
        <v>44866</v>
      </c>
      <c r="C5" s="23" t="s">
        <v>20</v>
      </c>
      <c r="D5" s="24" t="s">
        <v>21</v>
      </c>
      <c r="E5" s="25" t="n">
        <v>2024</v>
      </c>
      <c r="F5" s="37" t="s">
        <v>22</v>
      </c>
      <c r="G5" s="27"/>
      <c r="H5" s="28"/>
      <c r="I5" s="28"/>
      <c r="J5" s="29"/>
      <c r="K5" s="30"/>
      <c r="L5" s="31"/>
      <c r="M5" s="36"/>
      <c r="N5" s="38" t="s">
        <v>23</v>
      </c>
      <c r="O5" s="39" t="n">
        <v>151250</v>
      </c>
      <c r="P5" s="33" t="s">
        <v>24</v>
      </c>
    </row>
    <row r="6" customFormat="false" ht="13.8" hidden="false" customHeight="false" outlineLevel="0" collapsed="false">
      <c r="A6" s="36"/>
      <c r="B6" s="22"/>
      <c r="C6" s="23"/>
      <c r="D6" s="24"/>
      <c r="E6" s="25"/>
      <c r="F6" s="37"/>
      <c r="G6" s="27"/>
      <c r="H6" s="28"/>
      <c r="I6" s="28"/>
      <c r="J6" s="29"/>
      <c r="K6" s="30"/>
      <c r="L6" s="31"/>
      <c r="M6" s="36"/>
      <c r="N6" s="38" t="s">
        <v>25</v>
      </c>
      <c r="O6" s="39" t="n">
        <v>208000</v>
      </c>
      <c r="P6" s="33"/>
    </row>
    <row r="7" customFormat="false" ht="13.8" hidden="false" customHeight="false" outlineLevel="0" collapsed="false">
      <c r="A7" s="36"/>
      <c r="B7" s="22"/>
      <c r="C7" s="23"/>
      <c r="D7" s="24"/>
      <c r="E7" s="25"/>
      <c r="F7" s="37"/>
      <c r="G7" s="27"/>
      <c r="H7" s="28"/>
      <c r="I7" s="28"/>
      <c r="J7" s="29"/>
      <c r="K7" s="30"/>
      <c r="L7" s="31"/>
      <c r="M7" s="36"/>
      <c r="N7" s="38" t="s">
        <v>26</v>
      </c>
      <c r="O7" s="39" t="n">
        <v>254100</v>
      </c>
      <c r="P7" s="33"/>
    </row>
    <row r="8" customFormat="false" ht="13.8" hidden="false" customHeight="false" outlineLevel="0" collapsed="false">
      <c r="A8" s="36"/>
      <c r="B8" s="22"/>
      <c r="C8" s="23"/>
      <c r="D8" s="24"/>
      <c r="E8" s="25"/>
      <c r="F8" s="37"/>
      <c r="G8" s="27"/>
      <c r="H8" s="28"/>
      <c r="I8" s="28"/>
      <c r="J8" s="29"/>
      <c r="K8" s="30"/>
      <c r="L8" s="31"/>
      <c r="M8" s="36"/>
      <c r="N8" s="38" t="s">
        <v>27</v>
      </c>
      <c r="O8" s="39" t="n">
        <v>299475</v>
      </c>
      <c r="P8" s="33"/>
    </row>
    <row r="9" customFormat="false" ht="15" hidden="false" customHeight="true" outlineLevel="0" collapsed="false">
      <c r="A9" s="32" t="n">
        <f aca="false">A5+1</f>
        <v>3</v>
      </c>
      <c r="B9" s="40" t="n">
        <v>44866</v>
      </c>
      <c r="C9" s="41" t="s">
        <v>28</v>
      </c>
      <c r="D9" s="42" t="s">
        <v>21</v>
      </c>
      <c r="E9" s="43" t="n">
        <v>2025</v>
      </c>
      <c r="F9" s="37" t="s">
        <v>22</v>
      </c>
      <c r="G9" s="27"/>
      <c r="H9" s="28"/>
      <c r="I9" s="28" t="s">
        <v>29</v>
      </c>
      <c r="J9" s="29"/>
      <c r="K9" s="30"/>
      <c r="L9" s="31"/>
      <c r="M9" s="32"/>
      <c r="N9" s="33"/>
      <c r="O9" s="33"/>
      <c r="P9" s="33"/>
    </row>
    <row r="10" customFormat="false" ht="13.8" hidden="false" customHeight="false" outlineLevel="0" collapsed="false">
      <c r="A10" s="32"/>
      <c r="B10" s="40"/>
      <c r="C10" s="41"/>
      <c r="D10" s="42"/>
      <c r="E10" s="43"/>
      <c r="F10" s="37"/>
      <c r="G10" s="27"/>
      <c r="H10" s="28"/>
      <c r="I10" s="28"/>
      <c r="J10" s="29"/>
      <c r="K10" s="30"/>
      <c r="L10" s="31"/>
      <c r="M10" s="32"/>
      <c r="N10" s="34"/>
      <c r="O10" s="34"/>
      <c r="P10" s="34"/>
    </row>
    <row r="11" customFormat="false" ht="13.8" hidden="false" customHeight="false" outlineLevel="0" collapsed="false">
      <c r="A11" s="32"/>
      <c r="B11" s="40"/>
      <c r="C11" s="41"/>
      <c r="D11" s="42"/>
      <c r="E11" s="43"/>
      <c r="F11" s="37"/>
      <c r="G11" s="27"/>
      <c r="H11" s="28"/>
      <c r="I11" s="28"/>
      <c r="J11" s="29"/>
      <c r="K11" s="30"/>
      <c r="L11" s="31"/>
      <c r="M11" s="32"/>
      <c r="N11" s="35"/>
      <c r="O11" s="35"/>
      <c r="P11" s="35"/>
    </row>
    <row r="12" customFormat="false" ht="15.75" hidden="false" customHeight="true" outlineLevel="0" collapsed="false">
      <c r="A12" s="32" t="n">
        <f aca="false">A9+1</f>
        <v>4</v>
      </c>
      <c r="B12" s="40" t="n">
        <v>44866</v>
      </c>
      <c r="C12" s="41" t="s">
        <v>30</v>
      </c>
      <c r="D12" s="42" t="s">
        <v>31</v>
      </c>
      <c r="E12" s="43" t="n">
        <v>2023</v>
      </c>
      <c r="F12" s="37" t="s">
        <v>22</v>
      </c>
      <c r="G12" s="27" t="n">
        <f aca="false">46000*1.21</f>
        <v>55660</v>
      </c>
      <c r="H12" s="28"/>
      <c r="I12" s="28"/>
      <c r="J12" s="29"/>
      <c r="K12" s="30"/>
      <c r="L12" s="31"/>
      <c r="M12" s="32"/>
      <c r="N12" s="33" t="s">
        <v>32</v>
      </c>
      <c r="O12" s="33" t="n">
        <f aca="false">46000*1.21</f>
        <v>55660</v>
      </c>
      <c r="P12" s="33"/>
    </row>
    <row r="13" customFormat="false" ht="13.8" hidden="false" customHeight="false" outlineLevel="0" collapsed="false">
      <c r="A13" s="32"/>
      <c r="B13" s="40"/>
      <c r="C13" s="41"/>
      <c r="D13" s="42"/>
      <c r="E13" s="43"/>
      <c r="F13" s="37"/>
      <c r="G13" s="27"/>
      <c r="H13" s="28"/>
      <c r="I13" s="28"/>
      <c r="J13" s="29"/>
      <c r="K13" s="30"/>
      <c r="L13" s="31"/>
      <c r="M13" s="32"/>
      <c r="N13" s="34" t="s">
        <v>33</v>
      </c>
      <c r="O13" s="34" t="n">
        <v>60000</v>
      </c>
      <c r="P13" s="34"/>
    </row>
    <row r="14" customFormat="false" ht="13.8" hidden="false" customHeight="false" outlineLevel="0" collapsed="false">
      <c r="A14" s="32"/>
      <c r="B14" s="40"/>
      <c r="C14" s="41"/>
      <c r="D14" s="42"/>
      <c r="E14" s="43"/>
      <c r="F14" s="37"/>
      <c r="G14" s="27"/>
      <c r="H14" s="28"/>
      <c r="I14" s="28"/>
      <c r="J14" s="29"/>
      <c r="K14" s="30"/>
      <c r="L14" s="31"/>
      <c r="M14" s="32"/>
      <c r="N14" s="35" t="s">
        <v>34</v>
      </c>
      <c r="O14" s="35" t="n">
        <v>24000</v>
      </c>
      <c r="P14" s="35"/>
    </row>
    <row r="15" customFormat="false" ht="15.75" hidden="false" customHeight="true" outlineLevel="0" collapsed="false">
      <c r="A15" s="32" t="n">
        <f aca="false">A12+1</f>
        <v>5</v>
      </c>
      <c r="B15" s="40" t="n">
        <v>44866</v>
      </c>
      <c r="C15" s="41" t="s">
        <v>35</v>
      </c>
      <c r="D15" s="42" t="s">
        <v>21</v>
      </c>
      <c r="E15" s="43" t="s">
        <v>36</v>
      </c>
      <c r="F15" s="37" t="s">
        <v>22</v>
      </c>
      <c r="G15" s="27"/>
      <c r="H15" s="28"/>
      <c r="I15" s="44" t="s">
        <v>37</v>
      </c>
      <c r="J15" s="29"/>
      <c r="K15" s="30"/>
      <c r="L15" s="31"/>
      <c r="M15" s="32"/>
      <c r="N15" s="33"/>
      <c r="O15" s="33"/>
      <c r="P15" s="33"/>
    </row>
    <row r="16" customFormat="false" ht="13.8" hidden="false" customHeight="false" outlineLevel="0" collapsed="false">
      <c r="A16" s="32"/>
      <c r="B16" s="40"/>
      <c r="C16" s="41"/>
      <c r="D16" s="42"/>
      <c r="E16" s="43"/>
      <c r="F16" s="37"/>
      <c r="G16" s="27"/>
      <c r="H16" s="28"/>
      <c r="I16" s="44"/>
      <c r="J16" s="29"/>
      <c r="K16" s="30"/>
      <c r="L16" s="31"/>
      <c r="M16" s="32"/>
      <c r="N16" s="34"/>
      <c r="O16" s="34"/>
      <c r="P16" s="34"/>
    </row>
    <row r="17" customFormat="false" ht="13.8" hidden="false" customHeight="false" outlineLevel="0" collapsed="false">
      <c r="A17" s="32"/>
      <c r="B17" s="40"/>
      <c r="C17" s="41"/>
      <c r="D17" s="42"/>
      <c r="E17" s="43"/>
      <c r="F17" s="37"/>
      <c r="G17" s="27"/>
      <c r="H17" s="28"/>
      <c r="I17" s="44"/>
      <c r="J17" s="29"/>
      <c r="K17" s="30"/>
      <c r="L17" s="31"/>
      <c r="M17" s="32"/>
      <c r="N17" s="35"/>
      <c r="O17" s="35"/>
      <c r="P17" s="35"/>
    </row>
    <row r="18" s="47" customFormat="true" ht="15.75" hidden="false" customHeight="true" outlineLevel="0" collapsed="false">
      <c r="A18" s="32" t="n">
        <f aca="false">A15+1</f>
        <v>6</v>
      </c>
      <c r="B18" s="40" t="n">
        <v>44958</v>
      </c>
      <c r="C18" s="41" t="s">
        <v>38</v>
      </c>
      <c r="D18" s="42" t="s">
        <v>21</v>
      </c>
      <c r="E18" s="45" t="s">
        <v>39</v>
      </c>
      <c r="F18" s="37" t="s">
        <v>22</v>
      </c>
      <c r="G18" s="46" t="n">
        <v>111000</v>
      </c>
      <c r="H18" s="28"/>
      <c r="I18" s="44"/>
      <c r="J18" s="29"/>
      <c r="K18" s="30"/>
      <c r="L18" s="31"/>
      <c r="M18" s="32"/>
      <c r="N18" s="33" t="s">
        <v>40</v>
      </c>
      <c r="O18" s="33" t="n">
        <v>111000</v>
      </c>
      <c r="P18" s="33" t="s">
        <v>41</v>
      </c>
    </row>
    <row r="19" s="47" customFormat="true" ht="13.8" hidden="false" customHeight="false" outlineLevel="0" collapsed="false">
      <c r="A19" s="32"/>
      <c r="B19" s="40"/>
      <c r="C19" s="41"/>
      <c r="D19" s="42"/>
      <c r="E19" s="45"/>
      <c r="F19" s="37"/>
      <c r="G19" s="46"/>
      <c r="H19" s="28"/>
      <c r="I19" s="44"/>
      <c r="J19" s="29"/>
      <c r="K19" s="30"/>
      <c r="L19" s="31"/>
      <c r="M19" s="32"/>
      <c r="N19" s="34"/>
      <c r="O19" s="34"/>
      <c r="P19" s="34"/>
    </row>
    <row r="20" s="47" customFormat="true" ht="13.8" hidden="false" customHeight="false" outlineLevel="0" collapsed="false">
      <c r="A20" s="32"/>
      <c r="B20" s="40"/>
      <c r="C20" s="41"/>
      <c r="D20" s="42"/>
      <c r="E20" s="45"/>
      <c r="F20" s="37"/>
      <c r="G20" s="46"/>
      <c r="H20" s="28"/>
      <c r="I20" s="44"/>
      <c r="J20" s="29"/>
      <c r="K20" s="30"/>
      <c r="L20" s="31"/>
      <c r="M20" s="32"/>
      <c r="N20" s="35"/>
      <c r="O20" s="35"/>
      <c r="P20" s="35"/>
    </row>
    <row r="21" customFormat="false" ht="15.75" hidden="false" customHeight="true" outlineLevel="0" collapsed="false">
      <c r="A21" s="32" t="n">
        <f aca="false">A18+1</f>
        <v>7</v>
      </c>
      <c r="B21" s="40" t="n">
        <v>44866</v>
      </c>
      <c r="C21" s="41" t="s">
        <v>42</v>
      </c>
      <c r="D21" s="42" t="s">
        <v>16</v>
      </c>
      <c r="E21" s="43" t="n">
        <v>2022</v>
      </c>
      <c r="F21" s="26" t="s">
        <v>17</v>
      </c>
      <c r="G21" s="27" t="n">
        <v>23001</v>
      </c>
      <c r="H21" s="48" t="s">
        <v>43</v>
      </c>
      <c r="I21" s="28"/>
      <c r="J21" s="29" t="n">
        <v>0</v>
      </c>
      <c r="K21" s="30"/>
      <c r="L21" s="31"/>
      <c r="M21" s="32" t="s">
        <v>18</v>
      </c>
      <c r="N21" s="33"/>
      <c r="O21" s="33"/>
      <c r="P21" s="33"/>
    </row>
    <row r="22" customFormat="false" ht="13.8" hidden="false" customHeight="false" outlineLevel="0" collapsed="false">
      <c r="A22" s="32"/>
      <c r="B22" s="40"/>
      <c r="C22" s="41"/>
      <c r="D22" s="42"/>
      <c r="E22" s="43"/>
      <c r="F22" s="26"/>
      <c r="G22" s="27"/>
      <c r="H22" s="48"/>
      <c r="I22" s="48"/>
      <c r="J22" s="29"/>
      <c r="K22" s="30"/>
      <c r="L22" s="31"/>
      <c r="M22" s="32"/>
      <c r="N22" s="34"/>
      <c r="O22" s="34"/>
      <c r="P22" s="34"/>
    </row>
    <row r="23" customFormat="false" ht="13.8" hidden="false" customHeight="false" outlineLevel="0" collapsed="false">
      <c r="A23" s="32"/>
      <c r="B23" s="40"/>
      <c r="C23" s="41"/>
      <c r="D23" s="42"/>
      <c r="E23" s="43"/>
      <c r="F23" s="26"/>
      <c r="G23" s="27"/>
      <c r="H23" s="48"/>
      <c r="I23" s="48"/>
      <c r="J23" s="29"/>
      <c r="K23" s="30"/>
      <c r="L23" s="31"/>
      <c r="M23" s="32"/>
      <c r="N23" s="35"/>
      <c r="O23" s="35"/>
      <c r="P23" s="35"/>
    </row>
    <row r="24" customFormat="false" ht="15.75" hidden="false" customHeight="true" outlineLevel="0" collapsed="false">
      <c r="A24" s="32" t="n">
        <f aca="false">A21+1</f>
        <v>8</v>
      </c>
      <c r="B24" s="40" t="n">
        <v>44896</v>
      </c>
      <c r="C24" s="41" t="s">
        <v>44</v>
      </c>
      <c r="D24" s="42" t="s">
        <v>16</v>
      </c>
      <c r="E24" s="43" t="n">
        <v>2023</v>
      </c>
      <c r="F24" s="49" t="s">
        <v>45</v>
      </c>
      <c r="G24" s="27" t="n">
        <f aca="false">70500*1.21</f>
        <v>85305</v>
      </c>
      <c r="H24" s="28" t="s">
        <v>46</v>
      </c>
      <c r="I24" s="28"/>
      <c r="J24" s="29" t="n">
        <v>0</v>
      </c>
      <c r="K24" s="30"/>
      <c r="L24" s="31"/>
      <c r="M24" s="32" t="s">
        <v>18</v>
      </c>
      <c r="N24" s="33" t="s">
        <v>47</v>
      </c>
      <c r="O24" s="33" t="n">
        <v>133826</v>
      </c>
      <c r="P24" s="33" t="s">
        <v>48</v>
      </c>
    </row>
    <row r="25" customFormat="false" ht="13.8" hidden="false" customHeight="false" outlineLevel="0" collapsed="false">
      <c r="A25" s="32"/>
      <c r="B25" s="40"/>
      <c r="C25" s="41"/>
      <c r="D25" s="42"/>
      <c r="E25" s="43"/>
      <c r="F25" s="49"/>
      <c r="G25" s="27"/>
      <c r="H25" s="28"/>
      <c r="I25" s="28"/>
      <c r="J25" s="29"/>
      <c r="K25" s="30"/>
      <c r="L25" s="31"/>
      <c r="M25" s="32"/>
      <c r="N25" s="34" t="s">
        <v>49</v>
      </c>
      <c r="O25" s="34" t="n">
        <v>104907</v>
      </c>
      <c r="P25" s="34" t="s">
        <v>48</v>
      </c>
    </row>
    <row r="26" customFormat="false" ht="13.8" hidden="false" customHeight="false" outlineLevel="0" collapsed="false">
      <c r="A26" s="32"/>
      <c r="B26" s="40"/>
      <c r="C26" s="41"/>
      <c r="D26" s="42"/>
      <c r="E26" s="43"/>
      <c r="F26" s="49"/>
      <c r="G26" s="27"/>
      <c r="H26" s="28"/>
      <c r="I26" s="28"/>
      <c r="J26" s="29"/>
      <c r="K26" s="30"/>
      <c r="L26" s="31"/>
      <c r="M26" s="32"/>
      <c r="N26" s="50" t="s">
        <v>50</v>
      </c>
      <c r="O26" s="50" t="n">
        <v>85305</v>
      </c>
      <c r="P26" s="50" t="s">
        <v>51</v>
      </c>
    </row>
    <row r="27" customFormat="false" ht="15.75" hidden="false" customHeight="true" outlineLevel="0" collapsed="false">
      <c r="A27" s="32" t="n">
        <f aca="false">A24+1</f>
        <v>9</v>
      </c>
      <c r="B27" s="40" t="n">
        <v>44958</v>
      </c>
      <c r="C27" s="41" t="s">
        <v>52</v>
      </c>
      <c r="D27" s="42" t="s">
        <v>16</v>
      </c>
      <c r="E27" s="43" t="n">
        <v>2023</v>
      </c>
      <c r="F27" s="26" t="s">
        <v>17</v>
      </c>
      <c r="G27" s="27" t="n">
        <f aca="false">58000*1.21</f>
        <v>70180</v>
      </c>
      <c r="H27" s="48" t="s">
        <v>53</v>
      </c>
      <c r="I27" s="28"/>
      <c r="J27" s="29" t="n">
        <v>0</v>
      </c>
      <c r="K27" s="30"/>
      <c r="L27" s="31"/>
      <c r="M27" s="51" t="s">
        <v>53</v>
      </c>
      <c r="N27" s="33" t="s">
        <v>19</v>
      </c>
      <c r="O27" s="33" t="n">
        <f aca="false">58000*1.21</f>
        <v>70180</v>
      </c>
      <c r="P27" s="33"/>
    </row>
    <row r="28" customFormat="false" ht="13.8" hidden="false" customHeight="false" outlineLevel="0" collapsed="false">
      <c r="A28" s="32"/>
      <c r="B28" s="40"/>
      <c r="C28" s="41"/>
      <c r="D28" s="42"/>
      <c r="E28" s="43"/>
      <c r="F28" s="26"/>
      <c r="G28" s="27"/>
      <c r="H28" s="48"/>
      <c r="I28" s="28"/>
      <c r="J28" s="29"/>
      <c r="K28" s="30"/>
      <c r="L28" s="31"/>
      <c r="M28" s="51"/>
      <c r="N28" s="34" t="s">
        <v>54</v>
      </c>
      <c r="O28" s="34" t="n">
        <v>90000</v>
      </c>
      <c r="P28" s="34" t="s">
        <v>55</v>
      </c>
    </row>
    <row r="29" customFormat="false" ht="22.5" hidden="false" customHeight="true" outlineLevel="0" collapsed="false">
      <c r="A29" s="32"/>
      <c r="B29" s="40"/>
      <c r="C29" s="41"/>
      <c r="D29" s="42"/>
      <c r="E29" s="43"/>
      <c r="F29" s="26"/>
      <c r="G29" s="27"/>
      <c r="H29" s="48"/>
      <c r="I29" s="28"/>
      <c r="J29" s="29"/>
      <c r="K29" s="30"/>
      <c r="L29" s="31"/>
      <c r="M29" s="51"/>
      <c r="N29" s="35"/>
      <c r="O29" s="35"/>
      <c r="P29" s="35"/>
    </row>
    <row r="30" customFormat="false" ht="15.75" hidden="false" customHeight="true" outlineLevel="0" collapsed="false">
      <c r="A30" s="32" t="n">
        <f aca="false">A27+1</f>
        <v>10</v>
      </c>
      <c r="B30" s="40" t="n">
        <v>44958</v>
      </c>
      <c r="C30" s="41" t="s">
        <v>56</v>
      </c>
      <c r="D30" s="42" t="s">
        <v>16</v>
      </c>
      <c r="E30" s="43" t="n">
        <v>2023</v>
      </c>
      <c r="F30" s="26" t="s">
        <v>17</v>
      </c>
      <c r="G30" s="27" t="n">
        <v>24780</v>
      </c>
      <c r="H30" s="48" t="s">
        <v>53</v>
      </c>
      <c r="I30" s="28"/>
      <c r="J30" s="29" t="n">
        <v>0</v>
      </c>
      <c r="K30" s="30"/>
      <c r="L30" s="31"/>
      <c r="M30" s="32" t="s">
        <v>53</v>
      </c>
      <c r="N30" s="33"/>
      <c r="O30" s="33"/>
      <c r="P30" s="33"/>
    </row>
    <row r="31" customFormat="false" ht="13.8" hidden="false" customHeight="false" outlineLevel="0" collapsed="false">
      <c r="A31" s="32"/>
      <c r="B31" s="40"/>
      <c r="C31" s="41"/>
      <c r="D31" s="42"/>
      <c r="E31" s="43"/>
      <c r="F31" s="26"/>
      <c r="G31" s="27"/>
      <c r="H31" s="48"/>
      <c r="I31" s="28"/>
      <c r="J31" s="29"/>
      <c r="K31" s="30"/>
      <c r="L31" s="31"/>
      <c r="M31" s="32"/>
      <c r="N31" s="34"/>
      <c r="O31" s="34"/>
      <c r="P31" s="34"/>
    </row>
    <row r="32" customFormat="false" ht="13.8" hidden="false" customHeight="false" outlineLevel="0" collapsed="false">
      <c r="A32" s="32"/>
      <c r="B32" s="40"/>
      <c r="C32" s="41"/>
      <c r="D32" s="42"/>
      <c r="E32" s="43"/>
      <c r="F32" s="26"/>
      <c r="G32" s="27"/>
      <c r="H32" s="48"/>
      <c r="I32" s="28"/>
      <c r="J32" s="29"/>
      <c r="K32" s="30"/>
      <c r="L32" s="31"/>
      <c r="M32" s="32"/>
      <c r="N32" s="35"/>
      <c r="O32" s="35"/>
      <c r="P32" s="35"/>
    </row>
    <row r="33" customFormat="false" ht="15.75" hidden="false" customHeight="true" outlineLevel="0" collapsed="false">
      <c r="A33" s="32" t="n">
        <f aca="false">A30+1</f>
        <v>11</v>
      </c>
      <c r="B33" s="40" t="n">
        <v>44927</v>
      </c>
      <c r="C33" s="41" t="s">
        <v>57</v>
      </c>
      <c r="D33" s="42" t="s">
        <v>16</v>
      </c>
      <c r="E33" s="43" t="n">
        <v>2023</v>
      </c>
      <c r="F33" s="37" t="s">
        <v>22</v>
      </c>
      <c r="G33" s="27"/>
      <c r="H33" s="28"/>
      <c r="I33" s="28"/>
      <c r="J33" s="29" t="n">
        <v>0</v>
      </c>
      <c r="K33" s="30"/>
      <c r="L33" s="31"/>
      <c r="M33" s="32" t="s">
        <v>18</v>
      </c>
      <c r="N33" s="33" t="s">
        <v>58</v>
      </c>
      <c r="O33" s="52" t="n">
        <f aca="false">61350*1.21</f>
        <v>74233.5</v>
      </c>
      <c r="P33" s="33"/>
    </row>
    <row r="34" customFormat="false" ht="13.8" hidden="false" customHeight="false" outlineLevel="0" collapsed="false">
      <c r="A34" s="32"/>
      <c r="B34" s="40"/>
      <c r="C34" s="41"/>
      <c r="D34" s="42"/>
      <c r="E34" s="43"/>
      <c r="F34" s="37"/>
      <c r="G34" s="27"/>
      <c r="H34" s="28"/>
      <c r="I34" s="28"/>
      <c r="J34" s="29"/>
      <c r="K34" s="30"/>
      <c r="L34" s="31"/>
      <c r="M34" s="32"/>
      <c r="N34" s="34" t="s">
        <v>59</v>
      </c>
      <c r="O34" s="34" t="n">
        <v>166581</v>
      </c>
      <c r="P34" s="34"/>
    </row>
    <row r="35" customFormat="false" ht="13.8" hidden="false" customHeight="false" outlineLevel="0" collapsed="false">
      <c r="A35" s="32"/>
      <c r="B35" s="40"/>
      <c r="C35" s="41"/>
      <c r="D35" s="42"/>
      <c r="E35" s="43"/>
      <c r="F35" s="37"/>
      <c r="G35" s="27"/>
      <c r="H35" s="28"/>
      <c r="I35" s="28"/>
      <c r="J35" s="29"/>
      <c r="K35" s="30"/>
      <c r="L35" s="31"/>
      <c r="M35" s="32"/>
      <c r="N35" s="35" t="s">
        <v>60</v>
      </c>
      <c r="O35" s="35" t="s">
        <v>61</v>
      </c>
      <c r="P35" s="35"/>
    </row>
    <row r="36" customFormat="false" ht="15.75" hidden="false" customHeight="true" outlineLevel="0" collapsed="false">
      <c r="A36" s="32" t="n">
        <f aca="false">A33+1</f>
        <v>12</v>
      </c>
      <c r="B36" s="40" t="n">
        <v>44927</v>
      </c>
      <c r="C36" s="41" t="s">
        <v>62</v>
      </c>
      <c r="D36" s="42" t="s">
        <v>63</v>
      </c>
      <c r="E36" s="43" t="n">
        <v>2023</v>
      </c>
      <c r="F36" s="26" t="s">
        <v>17</v>
      </c>
      <c r="G36" s="27" t="n">
        <f aca="false">15500*1.21</f>
        <v>18755</v>
      </c>
      <c r="H36" s="48" t="s">
        <v>64</v>
      </c>
      <c r="I36" s="28"/>
      <c r="J36" s="29" t="n">
        <v>0</v>
      </c>
      <c r="K36" s="30" t="s">
        <v>65</v>
      </c>
      <c r="L36" s="53" t="n">
        <v>44995</v>
      </c>
      <c r="M36" s="32" t="s">
        <v>18</v>
      </c>
      <c r="N36" s="54" t="s">
        <v>50</v>
      </c>
      <c r="O36" s="54" t="n">
        <f aca="false">15500*1.21</f>
        <v>18755</v>
      </c>
      <c r="P36" s="54" t="s">
        <v>51</v>
      </c>
    </row>
    <row r="37" customFormat="false" ht="13.8" hidden="false" customHeight="false" outlineLevel="0" collapsed="false">
      <c r="A37" s="32"/>
      <c r="B37" s="40"/>
      <c r="C37" s="41"/>
      <c r="D37" s="42"/>
      <c r="E37" s="43"/>
      <c r="F37" s="26"/>
      <c r="G37" s="27"/>
      <c r="H37" s="48"/>
      <c r="I37" s="48"/>
      <c r="J37" s="29"/>
      <c r="K37" s="30"/>
      <c r="L37" s="53"/>
      <c r="M37" s="32"/>
      <c r="N37" s="34" t="s">
        <v>66</v>
      </c>
      <c r="O37" s="34" t="n">
        <v>37000</v>
      </c>
      <c r="P37" s="34" t="s">
        <v>48</v>
      </c>
    </row>
    <row r="38" customFormat="false" ht="13.8" hidden="false" customHeight="false" outlineLevel="0" collapsed="false">
      <c r="A38" s="32"/>
      <c r="B38" s="40"/>
      <c r="C38" s="41"/>
      <c r="D38" s="42"/>
      <c r="E38" s="43"/>
      <c r="F38" s="26"/>
      <c r="G38" s="27"/>
      <c r="H38" s="48"/>
      <c r="I38" s="48"/>
      <c r="J38" s="29"/>
      <c r="K38" s="30"/>
      <c r="L38" s="53"/>
      <c r="M38" s="32"/>
      <c r="N38" s="35"/>
      <c r="O38" s="35"/>
      <c r="P38" s="35"/>
    </row>
    <row r="39" customFormat="false" ht="15.75" hidden="false" customHeight="true" outlineLevel="0" collapsed="false">
      <c r="A39" s="32" t="n">
        <f aca="false">A36+1</f>
        <v>13</v>
      </c>
      <c r="B39" s="40" t="n">
        <v>44866</v>
      </c>
      <c r="C39" s="41" t="s">
        <v>67</v>
      </c>
      <c r="D39" s="42" t="s">
        <v>63</v>
      </c>
      <c r="E39" s="43" t="n">
        <v>2023</v>
      </c>
      <c r="F39" s="37" t="s">
        <v>22</v>
      </c>
      <c r="G39" s="27"/>
      <c r="H39" s="28"/>
      <c r="I39" s="28" t="s">
        <v>68</v>
      </c>
      <c r="J39" s="29" t="n">
        <v>0</v>
      </c>
      <c r="K39" s="30"/>
      <c r="L39" s="31"/>
      <c r="M39" s="32"/>
      <c r="N39" s="33"/>
      <c r="O39" s="33"/>
      <c r="P39" s="33"/>
    </row>
    <row r="40" customFormat="false" ht="13.8" hidden="false" customHeight="false" outlineLevel="0" collapsed="false">
      <c r="A40" s="32"/>
      <c r="B40" s="40"/>
      <c r="C40" s="41"/>
      <c r="D40" s="42"/>
      <c r="E40" s="43"/>
      <c r="F40" s="37"/>
      <c r="G40" s="27"/>
      <c r="H40" s="28"/>
      <c r="I40" s="28"/>
      <c r="J40" s="29"/>
      <c r="K40" s="30"/>
      <c r="L40" s="31"/>
      <c r="M40" s="32"/>
      <c r="N40" s="34"/>
      <c r="O40" s="34"/>
      <c r="P40" s="34"/>
    </row>
    <row r="41" customFormat="false" ht="13.8" hidden="false" customHeight="false" outlineLevel="0" collapsed="false">
      <c r="A41" s="32"/>
      <c r="B41" s="40"/>
      <c r="C41" s="41"/>
      <c r="D41" s="42"/>
      <c r="E41" s="43"/>
      <c r="F41" s="37"/>
      <c r="G41" s="27"/>
      <c r="H41" s="28"/>
      <c r="I41" s="28"/>
      <c r="J41" s="29"/>
      <c r="K41" s="30"/>
      <c r="L41" s="31"/>
      <c r="M41" s="32"/>
      <c r="N41" s="35"/>
      <c r="O41" s="35"/>
      <c r="P41" s="35"/>
    </row>
    <row r="42" customFormat="false" ht="15.75" hidden="false" customHeight="true" outlineLevel="0" collapsed="false">
      <c r="A42" s="32" t="n">
        <f aca="false">A39+1</f>
        <v>14</v>
      </c>
      <c r="B42" s="40" t="n">
        <v>44866</v>
      </c>
      <c r="C42" s="41" t="s">
        <v>69</v>
      </c>
      <c r="D42" s="42" t="s">
        <v>63</v>
      </c>
      <c r="E42" s="43" t="n">
        <v>2023</v>
      </c>
      <c r="F42" s="37" t="s">
        <v>22</v>
      </c>
      <c r="G42" s="27"/>
      <c r="H42" s="28"/>
      <c r="I42" s="28"/>
      <c r="J42" s="29" t="n">
        <v>0</v>
      </c>
      <c r="K42" s="30"/>
      <c r="L42" s="31"/>
      <c r="M42" s="32"/>
      <c r="N42" s="33"/>
      <c r="O42" s="33"/>
      <c r="P42" s="33"/>
    </row>
    <row r="43" customFormat="false" ht="13.8" hidden="false" customHeight="false" outlineLevel="0" collapsed="false">
      <c r="A43" s="32"/>
      <c r="B43" s="40"/>
      <c r="C43" s="41"/>
      <c r="D43" s="42"/>
      <c r="E43" s="43"/>
      <c r="F43" s="37"/>
      <c r="G43" s="27"/>
      <c r="H43" s="28"/>
      <c r="I43" s="28"/>
      <c r="J43" s="29"/>
      <c r="K43" s="30"/>
      <c r="L43" s="31"/>
      <c r="M43" s="32"/>
      <c r="N43" s="34"/>
      <c r="O43" s="34"/>
      <c r="P43" s="34"/>
    </row>
    <row r="44" customFormat="false" ht="13.8" hidden="false" customHeight="false" outlineLevel="0" collapsed="false">
      <c r="A44" s="32"/>
      <c r="B44" s="40"/>
      <c r="C44" s="41"/>
      <c r="D44" s="42"/>
      <c r="E44" s="43"/>
      <c r="F44" s="37"/>
      <c r="G44" s="27"/>
      <c r="H44" s="28"/>
      <c r="I44" s="28"/>
      <c r="J44" s="29"/>
      <c r="K44" s="30"/>
      <c r="L44" s="31"/>
      <c r="M44" s="32"/>
      <c r="N44" s="35"/>
      <c r="O44" s="35"/>
      <c r="P44" s="35"/>
    </row>
    <row r="45" customFormat="false" ht="15.75" hidden="false" customHeight="true" outlineLevel="0" collapsed="false">
      <c r="A45" s="32" t="n">
        <f aca="false">A42+1</f>
        <v>15</v>
      </c>
      <c r="B45" s="55" t="n">
        <v>44927</v>
      </c>
      <c r="C45" s="41" t="s">
        <v>70</v>
      </c>
      <c r="D45" s="56" t="s">
        <v>16</v>
      </c>
      <c r="E45" s="57" t="n">
        <v>2023</v>
      </c>
      <c r="F45" s="26" t="s">
        <v>17</v>
      </c>
      <c r="G45" s="27" t="n">
        <v>9109</v>
      </c>
      <c r="H45" s="48" t="s">
        <v>71</v>
      </c>
      <c r="I45" s="28"/>
      <c r="J45" s="29" t="n">
        <v>0</v>
      </c>
      <c r="K45" s="30"/>
      <c r="L45" s="31"/>
      <c r="M45" s="32"/>
      <c r="N45" s="33"/>
      <c r="O45" s="33"/>
      <c r="P45" s="33"/>
    </row>
    <row r="46" customFormat="false" ht="13.8" hidden="false" customHeight="false" outlineLevel="0" collapsed="false">
      <c r="A46" s="32"/>
      <c r="B46" s="55"/>
      <c r="C46" s="41"/>
      <c r="D46" s="56"/>
      <c r="E46" s="57"/>
      <c r="F46" s="26"/>
      <c r="G46" s="27"/>
      <c r="H46" s="48"/>
      <c r="I46" s="28"/>
      <c r="J46" s="29"/>
      <c r="K46" s="30"/>
      <c r="L46" s="31"/>
      <c r="M46" s="32"/>
      <c r="N46" s="34"/>
      <c r="O46" s="34"/>
      <c r="P46" s="34"/>
    </row>
    <row r="47" customFormat="false" ht="13.8" hidden="false" customHeight="false" outlineLevel="0" collapsed="false">
      <c r="A47" s="32"/>
      <c r="B47" s="55"/>
      <c r="C47" s="41"/>
      <c r="D47" s="56"/>
      <c r="E47" s="57"/>
      <c r="F47" s="26"/>
      <c r="G47" s="27"/>
      <c r="H47" s="48"/>
      <c r="I47" s="28"/>
      <c r="J47" s="29"/>
      <c r="K47" s="30"/>
      <c r="L47" s="31"/>
      <c r="M47" s="32"/>
      <c r="N47" s="35"/>
      <c r="O47" s="35"/>
      <c r="P47" s="35"/>
    </row>
    <row r="48" customFormat="false" ht="15.75" hidden="false" customHeight="true" outlineLevel="0" collapsed="false">
      <c r="A48" s="58" t="n">
        <f aca="false">A45+1</f>
        <v>16</v>
      </c>
      <c r="B48" s="40" t="n">
        <v>44896</v>
      </c>
      <c r="C48" s="41" t="s">
        <v>72</v>
      </c>
      <c r="D48" s="42" t="s">
        <v>31</v>
      </c>
      <c r="E48" s="59" t="n">
        <v>2022</v>
      </c>
      <c r="F48" s="26" t="s">
        <v>17</v>
      </c>
      <c r="G48" s="46" t="n">
        <f aca="false">70058.4*1.21</f>
        <v>84770.664</v>
      </c>
      <c r="H48" s="48" t="s">
        <v>53</v>
      </c>
      <c r="I48" s="60"/>
      <c r="J48" s="29" t="n">
        <v>0</v>
      </c>
      <c r="K48" s="30"/>
      <c r="L48" s="31"/>
      <c r="M48" s="61" t="s">
        <v>43</v>
      </c>
      <c r="N48" s="54" t="s">
        <v>73</v>
      </c>
      <c r="O48" s="62" t="n">
        <f aca="false">70058.4*1.21</f>
        <v>84770.664</v>
      </c>
      <c r="P48" s="54" t="s">
        <v>51</v>
      </c>
    </row>
    <row r="49" customFormat="false" ht="13.8" hidden="false" customHeight="false" outlineLevel="0" collapsed="false">
      <c r="A49" s="58"/>
      <c r="B49" s="40"/>
      <c r="C49" s="41"/>
      <c r="D49" s="42"/>
      <c r="E49" s="59"/>
      <c r="F49" s="26"/>
      <c r="G49" s="46"/>
      <c r="H49" s="48"/>
      <c r="I49" s="60"/>
      <c r="J49" s="29"/>
      <c r="K49" s="30"/>
      <c r="L49" s="31"/>
      <c r="M49" s="61"/>
      <c r="N49" s="34" t="s">
        <v>74</v>
      </c>
      <c r="O49" s="63" t="n">
        <f aca="false">444724*1.21</f>
        <v>538116.04</v>
      </c>
      <c r="P49" s="34" t="s">
        <v>75</v>
      </c>
    </row>
    <row r="50" customFormat="false" ht="13.8" hidden="false" customHeight="false" outlineLevel="0" collapsed="false">
      <c r="A50" s="58"/>
      <c r="B50" s="40"/>
      <c r="C50" s="41"/>
      <c r="D50" s="42"/>
      <c r="E50" s="59"/>
      <c r="F50" s="26"/>
      <c r="G50" s="46"/>
      <c r="H50" s="48"/>
      <c r="I50" s="60"/>
      <c r="J50" s="29"/>
      <c r="K50" s="30"/>
      <c r="L50" s="31"/>
      <c r="M50" s="61"/>
      <c r="N50" s="64" t="s">
        <v>76</v>
      </c>
      <c r="O50" s="65" t="n">
        <f aca="false">112530*1.21</f>
        <v>136161.3</v>
      </c>
      <c r="P50" s="64" t="s">
        <v>48</v>
      </c>
    </row>
    <row r="51" customFormat="false" ht="13.8" hidden="false" customHeight="false" outlineLevel="0" collapsed="false">
      <c r="A51" s="58"/>
      <c r="B51" s="40"/>
      <c r="C51" s="41"/>
      <c r="D51" s="42"/>
      <c r="E51" s="59"/>
      <c r="F51" s="26"/>
      <c r="G51" s="46"/>
      <c r="H51" s="48"/>
      <c r="I51" s="60"/>
      <c r="J51" s="29"/>
      <c r="K51" s="30"/>
      <c r="L51" s="31"/>
      <c r="M51" s="61"/>
      <c r="N51" s="35" t="s">
        <v>77</v>
      </c>
      <c r="O51" s="66" t="n">
        <f aca="false">156142.99*1.21</f>
        <v>188933.0179</v>
      </c>
      <c r="P51" s="35" t="s">
        <v>48</v>
      </c>
    </row>
    <row r="52" customFormat="false" ht="15.75" hidden="false" customHeight="true" outlineLevel="0" collapsed="false">
      <c r="A52" s="58" t="n">
        <f aca="false">A48+1</f>
        <v>17</v>
      </c>
      <c r="B52" s="40" t="n">
        <v>44896</v>
      </c>
      <c r="C52" s="41" t="s">
        <v>78</v>
      </c>
      <c r="D52" s="42" t="s">
        <v>31</v>
      </c>
      <c r="E52" s="45" t="n">
        <v>2023</v>
      </c>
      <c r="F52" s="26" t="s">
        <v>17</v>
      </c>
      <c r="G52" s="46" t="n">
        <v>17097</v>
      </c>
      <c r="H52" s="48" t="s">
        <v>53</v>
      </c>
      <c r="I52" s="28"/>
      <c r="J52" s="29" t="n">
        <v>0</v>
      </c>
      <c r="K52" s="30"/>
      <c r="L52" s="31"/>
      <c r="M52" s="32" t="s">
        <v>43</v>
      </c>
      <c r="N52" s="33" t="s">
        <v>73</v>
      </c>
      <c r="O52" s="33" t="n">
        <v>17097</v>
      </c>
      <c r="P52" s="33"/>
    </row>
    <row r="53" customFormat="false" ht="13.8" hidden="false" customHeight="false" outlineLevel="0" collapsed="false">
      <c r="A53" s="58"/>
      <c r="B53" s="40"/>
      <c r="C53" s="41"/>
      <c r="D53" s="42"/>
      <c r="E53" s="45"/>
      <c r="F53" s="26"/>
      <c r="G53" s="46"/>
      <c r="H53" s="48"/>
      <c r="I53" s="28"/>
      <c r="J53" s="29"/>
      <c r="K53" s="30"/>
      <c r="L53" s="31"/>
      <c r="M53" s="32"/>
      <c r="N53" s="34"/>
      <c r="O53" s="34"/>
      <c r="P53" s="34"/>
    </row>
    <row r="54" customFormat="false" ht="13.8" hidden="false" customHeight="false" outlineLevel="0" collapsed="false">
      <c r="A54" s="58"/>
      <c r="B54" s="40"/>
      <c r="C54" s="41"/>
      <c r="D54" s="42"/>
      <c r="E54" s="45"/>
      <c r="F54" s="26"/>
      <c r="G54" s="46"/>
      <c r="H54" s="48"/>
      <c r="I54" s="28"/>
      <c r="J54" s="29"/>
      <c r="K54" s="30"/>
      <c r="L54" s="31"/>
      <c r="M54" s="32"/>
      <c r="N54" s="35"/>
      <c r="O54" s="35"/>
      <c r="P54" s="35"/>
    </row>
    <row r="55" customFormat="false" ht="15.75" hidden="false" customHeight="true" outlineLevel="0" collapsed="false">
      <c r="A55" s="58" t="n">
        <f aca="false">A52+1</f>
        <v>18</v>
      </c>
      <c r="B55" s="40" t="n">
        <v>44927</v>
      </c>
      <c r="C55" s="41" t="s">
        <v>79</v>
      </c>
      <c r="D55" s="42" t="s">
        <v>31</v>
      </c>
      <c r="E55" s="45" t="n">
        <v>2023</v>
      </c>
      <c r="F55" s="26" t="s">
        <v>17</v>
      </c>
      <c r="G55" s="46" t="n">
        <f aca="false">21000*1.21</f>
        <v>25410</v>
      </c>
      <c r="H55" s="48" t="s">
        <v>46</v>
      </c>
      <c r="I55" s="28"/>
      <c r="J55" s="29" t="n">
        <v>0</v>
      </c>
      <c r="K55" s="30"/>
      <c r="L55" s="31"/>
      <c r="M55" s="32" t="s">
        <v>18</v>
      </c>
      <c r="N55" s="54" t="s">
        <v>80</v>
      </c>
      <c r="O55" s="54" t="n">
        <f aca="false">21000*1.21</f>
        <v>25410</v>
      </c>
      <c r="P55" s="54" t="s">
        <v>51</v>
      </c>
    </row>
    <row r="56" customFormat="false" ht="13.8" hidden="false" customHeight="false" outlineLevel="0" collapsed="false">
      <c r="A56" s="58"/>
      <c r="B56" s="40"/>
      <c r="C56" s="41"/>
      <c r="D56" s="42"/>
      <c r="E56" s="45"/>
      <c r="F56" s="26"/>
      <c r="G56" s="46"/>
      <c r="H56" s="48"/>
      <c r="I56" s="28"/>
      <c r="J56" s="29"/>
      <c r="K56" s="30"/>
      <c r="L56" s="31"/>
      <c r="M56" s="32"/>
      <c r="N56" s="34" t="s">
        <v>81</v>
      </c>
      <c r="O56" s="34" t="n">
        <v>26150</v>
      </c>
      <c r="P56" s="34" t="s">
        <v>82</v>
      </c>
    </row>
    <row r="57" customFormat="false" ht="13.8" hidden="false" customHeight="false" outlineLevel="0" collapsed="false">
      <c r="A57" s="58"/>
      <c r="B57" s="40"/>
      <c r="C57" s="41"/>
      <c r="D57" s="42"/>
      <c r="E57" s="45"/>
      <c r="F57" s="26"/>
      <c r="G57" s="46"/>
      <c r="H57" s="48"/>
      <c r="I57" s="28"/>
      <c r="J57" s="29"/>
      <c r="K57" s="30"/>
      <c r="L57" s="31"/>
      <c r="M57" s="32"/>
      <c r="N57" s="35"/>
      <c r="O57" s="35"/>
      <c r="P57" s="35"/>
    </row>
    <row r="58" customFormat="false" ht="15.75" hidden="false" customHeight="true" outlineLevel="0" collapsed="false">
      <c r="A58" s="32" t="n">
        <f aca="false">A55+1</f>
        <v>19</v>
      </c>
      <c r="B58" s="40" t="n">
        <v>44927</v>
      </c>
      <c r="C58" s="41" t="s">
        <v>83</v>
      </c>
      <c r="D58" s="42" t="s">
        <v>31</v>
      </c>
      <c r="E58" s="45" t="n">
        <v>2023</v>
      </c>
      <c r="F58" s="26" t="s">
        <v>17</v>
      </c>
      <c r="G58" s="46" t="n">
        <v>16335</v>
      </c>
      <c r="H58" s="67"/>
      <c r="I58" s="28" t="s">
        <v>84</v>
      </c>
      <c r="J58" s="29" t="n">
        <v>0</v>
      </c>
      <c r="K58" s="30"/>
      <c r="L58" s="31"/>
      <c r="M58" s="32" t="s">
        <v>18</v>
      </c>
      <c r="N58" s="68" t="s">
        <v>50</v>
      </c>
      <c r="O58" s="68" t="n">
        <f aca="false">13500*1.21</f>
        <v>16335</v>
      </c>
      <c r="P58" s="68"/>
    </row>
    <row r="59" customFormat="false" ht="13.8" hidden="false" customHeight="false" outlineLevel="0" collapsed="false">
      <c r="A59" s="32"/>
      <c r="B59" s="40"/>
      <c r="C59" s="41"/>
      <c r="D59" s="42"/>
      <c r="E59" s="45"/>
      <c r="F59" s="26"/>
      <c r="G59" s="46"/>
      <c r="H59" s="67"/>
      <c r="I59" s="28"/>
      <c r="J59" s="29"/>
      <c r="K59" s="30"/>
      <c r="L59" s="31"/>
      <c r="M59" s="32"/>
      <c r="N59" s="34"/>
      <c r="O59" s="34"/>
      <c r="P59" s="34"/>
    </row>
    <row r="60" customFormat="false" ht="13.8" hidden="false" customHeight="false" outlineLevel="0" collapsed="false">
      <c r="A60" s="32"/>
      <c r="B60" s="40"/>
      <c r="C60" s="41"/>
      <c r="D60" s="42"/>
      <c r="E60" s="45"/>
      <c r="F60" s="26"/>
      <c r="G60" s="46"/>
      <c r="H60" s="67"/>
      <c r="I60" s="28"/>
      <c r="J60" s="29"/>
      <c r="K60" s="30"/>
      <c r="L60" s="31"/>
      <c r="M60" s="32"/>
      <c r="N60" s="35"/>
      <c r="O60" s="35"/>
      <c r="P60" s="35"/>
    </row>
    <row r="61" customFormat="false" ht="15.75" hidden="false" customHeight="true" outlineLevel="0" collapsed="false">
      <c r="A61" s="32" t="n">
        <f aca="false">A58+1</f>
        <v>20</v>
      </c>
      <c r="B61" s="40" t="n">
        <v>44958</v>
      </c>
      <c r="C61" s="41" t="s">
        <v>85</v>
      </c>
      <c r="D61" s="42" t="s">
        <v>16</v>
      </c>
      <c r="E61" s="45" t="n">
        <v>2023</v>
      </c>
      <c r="F61" s="26" t="s">
        <v>17</v>
      </c>
      <c r="G61" s="46" t="n">
        <v>23982</v>
      </c>
      <c r="H61" s="48" t="s">
        <v>86</v>
      </c>
      <c r="I61" s="28"/>
      <c r="J61" s="29" t="n">
        <v>0</v>
      </c>
      <c r="K61" s="30"/>
      <c r="L61" s="31"/>
      <c r="M61" s="32"/>
      <c r="N61" s="33"/>
      <c r="O61" s="33"/>
      <c r="P61" s="33"/>
    </row>
    <row r="62" customFormat="false" ht="13.8" hidden="false" customHeight="false" outlineLevel="0" collapsed="false">
      <c r="A62" s="32"/>
      <c r="B62" s="40"/>
      <c r="C62" s="41"/>
      <c r="D62" s="42"/>
      <c r="E62" s="45"/>
      <c r="F62" s="26"/>
      <c r="G62" s="46"/>
      <c r="H62" s="48"/>
      <c r="I62" s="28"/>
      <c r="J62" s="29"/>
      <c r="K62" s="30"/>
      <c r="L62" s="31"/>
      <c r="M62" s="32"/>
      <c r="N62" s="34"/>
      <c r="O62" s="34"/>
      <c r="P62" s="34"/>
    </row>
    <row r="63" customFormat="false" ht="13.8" hidden="false" customHeight="false" outlineLevel="0" collapsed="false">
      <c r="A63" s="32"/>
      <c r="B63" s="40"/>
      <c r="C63" s="41"/>
      <c r="D63" s="42"/>
      <c r="E63" s="45"/>
      <c r="F63" s="26"/>
      <c r="G63" s="46"/>
      <c r="H63" s="48"/>
      <c r="I63" s="28"/>
      <c r="J63" s="29"/>
      <c r="K63" s="30"/>
      <c r="L63" s="31"/>
      <c r="M63" s="32"/>
      <c r="N63" s="35"/>
      <c r="O63" s="35"/>
      <c r="P63" s="35"/>
    </row>
    <row r="64" customFormat="false" ht="15.75" hidden="false" customHeight="true" outlineLevel="0" collapsed="false">
      <c r="A64" s="32" t="n">
        <f aca="false">A61+1</f>
        <v>21</v>
      </c>
      <c r="B64" s="40" t="n">
        <v>44866</v>
      </c>
      <c r="C64" s="41" t="s">
        <v>87</v>
      </c>
      <c r="D64" s="42" t="s">
        <v>21</v>
      </c>
      <c r="E64" s="45" t="n">
        <v>2023</v>
      </c>
      <c r="F64" s="37" t="s">
        <v>22</v>
      </c>
      <c r="G64" s="46" t="n">
        <v>101981</v>
      </c>
      <c r="H64" s="28" t="s">
        <v>88</v>
      </c>
      <c r="I64" s="28" t="s">
        <v>89</v>
      </c>
      <c r="J64" s="29"/>
      <c r="K64" s="30"/>
      <c r="L64" s="31"/>
      <c r="M64" s="32"/>
      <c r="N64" s="33" t="s">
        <v>90</v>
      </c>
      <c r="O64" s="69" t="n">
        <f aca="false">84282*1.21</f>
        <v>101981.22</v>
      </c>
      <c r="P64" s="33"/>
    </row>
    <row r="65" customFormat="false" ht="13.8" hidden="false" customHeight="false" outlineLevel="0" collapsed="false">
      <c r="A65" s="32"/>
      <c r="B65" s="40"/>
      <c r="C65" s="41"/>
      <c r="D65" s="42"/>
      <c r="E65" s="45"/>
      <c r="F65" s="37"/>
      <c r="G65" s="46"/>
      <c r="H65" s="28"/>
      <c r="I65" s="28"/>
      <c r="J65" s="29"/>
      <c r="K65" s="30"/>
      <c r="L65" s="31"/>
      <c r="M65" s="32"/>
      <c r="N65" s="34"/>
      <c r="O65" s="34"/>
      <c r="P65" s="34"/>
    </row>
    <row r="66" customFormat="false" ht="13.8" hidden="false" customHeight="false" outlineLevel="0" collapsed="false">
      <c r="A66" s="32"/>
      <c r="B66" s="40"/>
      <c r="C66" s="41"/>
      <c r="D66" s="42"/>
      <c r="E66" s="45"/>
      <c r="F66" s="37"/>
      <c r="G66" s="46"/>
      <c r="H66" s="28"/>
      <c r="I66" s="28"/>
      <c r="J66" s="29"/>
      <c r="K66" s="30"/>
      <c r="L66" s="31"/>
      <c r="M66" s="32"/>
      <c r="N66" s="35"/>
      <c r="O66" s="35"/>
      <c r="P66" s="35"/>
    </row>
    <row r="67" customFormat="false" ht="15.75" hidden="false" customHeight="true" outlineLevel="0" collapsed="false">
      <c r="A67" s="32" t="n">
        <f aca="false">A64+1</f>
        <v>22</v>
      </c>
      <c r="B67" s="40" t="n">
        <v>44958</v>
      </c>
      <c r="C67" s="41" t="s">
        <v>91</v>
      </c>
      <c r="D67" s="42" t="s">
        <v>63</v>
      </c>
      <c r="E67" s="45" t="n">
        <v>2023</v>
      </c>
      <c r="F67" s="26" t="s">
        <v>17</v>
      </c>
      <c r="G67" s="46" t="n">
        <v>8470</v>
      </c>
      <c r="H67" s="48" t="s">
        <v>92</v>
      </c>
      <c r="I67" s="28" t="s">
        <v>93</v>
      </c>
      <c r="J67" s="29" t="n">
        <v>0</v>
      </c>
      <c r="K67" s="30"/>
      <c r="L67" s="31"/>
      <c r="M67" s="32"/>
      <c r="N67" s="33"/>
      <c r="O67" s="33"/>
      <c r="P67" s="33"/>
    </row>
    <row r="68" customFormat="false" ht="13.8" hidden="false" customHeight="false" outlineLevel="0" collapsed="false">
      <c r="A68" s="32"/>
      <c r="B68" s="40"/>
      <c r="C68" s="41"/>
      <c r="D68" s="42"/>
      <c r="E68" s="45"/>
      <c r="F68" s="26"/>
      <c r="G68" s="46"/>
      <c r="H68" s="48"/>
      <c r="I68" s="28"/>
      <c r="J68" s="29"/>
      <c r="K68" s="30"/>
      <c r="L68" s="31"/>
      <c r="M68" s="32"/>
      <c r="N68" s="34"/>
      <c r="O68" s="34"/>
      <c r="P68" s="34"/>
    </row>
    <row r="69" customFormat="false" ht="13.8" hidden="false" customHeight="false" outlineLevel="0" collapsed="false">
      <c r="A69" s="32"/>
      <c r="B69" s="40"/>
      <c r="C69" s="41"/>
      <c r="D69" s="42"/>
      <c r="E69" s="45"/>
      <c r="F69" s="26"/>
      <c r="G69" s="46"/>
      <c r="H69" s="48"/>
      <c r="I69" s="28"/>
      <c r="J69" s="29"/>
      <c r="K69" s="30"/>
      <c r="L69" s="31"/>
      <c r="M69" s="32"/>
      <c r="N69" s="35"/>
      <c r="O69" s="35"/>
      <c r="P69" s="35"/>
    </row>
    <row r="70" customFormat="false" ht="15.75" hidden="false" customHeight="true" outlineLevel="0" collapsed="false">
      <c r="A70" s="32" t="n">
        <f aca="false">A67+1</f>
        <v>23</v>
      </c>
      <c r="B70" s="40" t="n">
        <v>44927</v>
      </c>
      <c r="C70" s="41" t="s">
        <v>94</v>
      </c>
      <c r="D70" s="42" t="s">
        <v>16</v>
      </c>
      <c r="E70" s="45" t="n">
        <v>2023</v>
      </c>
      <c r="F70" s="26" t="s">
        <v>17</v>
      </c>
      <c r="G70" s="46" t="n">
        <v>8349</v>
      </c>
      <c r="H70" s="48" t="s">
        <v>53</v>
      </c>
      <c r="I70" s="28"/>
      <c r="J70" s="29" t="n">
        <v>0</v>
      </c>
      <c r="K70" s="30"/>
      <c r="L70" s="31"/>
      <c r="M70" s="32"/>
      <c r="N70" s="33"/>
      <c r="O70" s="33"/>
      <c r="P70" s="33"/>
    </row>
    <row r="71" customFormat="false" ht="13.8" hidden="false" customHeight="false" outlineLevel="0" collapsed="false">
      <c r="A71" s="32"/>
      <c r="B71" s="40"/>
      <c r="C71" s="41"/>
      <c r="D71" s="42"/>
      <c r="E71" s="45"/>
      <c r="F71" s="26"/>
      <c r="G71" s="46"/>
      <c r="H71" s="48"/>
      <c r="I71" s="28"/>
      <c r="J71" s="29"/>
      <c r="K71" s="30"/>
      <c r="L71" s="31"/>
      <c r="M71" s="32"/>
      <c r="N71" s="34"/>
      <c r="O71" s="34"/>
      <c r="P71" s="34"/>
    </row>
    <row r="72" customFormat="false" ht="13.8" hidden="false" customHeight="false" outlineLevel="0" collapsed="false">
      <c r="A72" s="32"/>
      <c r="B72" s="40"/>
      <c r="C72" s="41"/>
      <c r="D72" s="42"/>
      <c r="E72" s="45"/>
      <c r="F72" s="26"/>
      <c r="G72" s="46"/>
      <c r="H72" s="48"/>
      <c r="I72" s="28"/>
      <c r="J72" s="29"/>
      <c r="K72" s="30"/>
      <c r="L72" s="31"/>
      <c r="M72" s="32"/>
      <c r="N72" s="35"/>
      <c r="O72" s="35"/>
      <c r="P72" s="35"/>
    </row>
    <row r="73" customFormat="false" ht="15.75" hidden="false" customHeight="true" outlineLevel="0" collapsed="false">
      <c r="A73" s="32" t="n">
        <f aca="false">A70+1</f>
        <v>24</v>
      </c>
      <c r="B73" s="40" t="n">
        <v>44896</v>
      </c>
      <c r="C73" s="41" t="s">
        <v>95</v>
      </c>
      <c r="D73" s="42" t="s">
        <v>31</v>
      </c>
      <c r="E73" s="59" t="n">
        <v>2023</v>
      </c>
      <c r="F73" s="37" t="s">
        <v>22</v>
      </c>
      <c r="G73" s="46" t="n">
        <v>40000</v>
      </c>
      <c r="H73" s="60"/>
      <c r="I73" s="60"/>
      <c r="J73" s="29"/>
      <c r="K73" s="30"/>
      <c r="L73" s="31"/>
      <c r="M73" s="32"/>
      <c r="N73" s="33"/>
      <c r="O73" s="33"/>
      <c r="P73" s="33"/>
    </row>
    <row r="74" customFormat="false" ht="13.8" hidden="false" customHeight="false" outlineLevel="0" collapsed="false">
      <c r="A74" s="32"/>
      <c r="B74" s="40"/>
      <c r="C74" s="41"/>
      <c r="D74" s="42"/>
      <c r="E74" s="59"/>
      <c r="F74" s="37"/>
      <c r="G74" s="46"/>
      <c r="H74" s="60"/>
      <c r="I74" s="60"/>
      <c r="J74" s="29"/>
      <c r="K74" s="30"/>
      <c r="L74" s="31"/>
      <c r="M74" s="32"/>
      <c r="N74" s="34"/>
      <c r="O74" s="34"/>
      <c r="P74" s="34"/>
    </row>
    <row r="75" customFormat="false" ht="13.8" hidden="false" customHeight="false" outlineLevel="0" collapsed="false">
      <c r="A75" s="32"/>
      <c r="B75" s="40"/>
      <c r="C75" s="41"/>
      <c r="D75" s="42"/>
      <c r="E75" s="59"/>
      <c r="F75" s="37"/>
      <c r="G75" s="46"/>
      <c r="H75" s="60"/>
      <c r="I75" s="60"/>
      <c r="J75" s="29"/>
      <c r="K75" s="30"/>
      <c r="L75" s="31"/>
      <c r="M75" s="32"/>
      <c r="N75" s="35"/>
      <c r="O75" s="35"/>
      <c r="P75" s="35"/>
    </row>
    <row r="76" customFormat="false" ht="15.75" hidden="false" customHeight="true" outlineLevel="0" collapsed="false">
      <c r="A76" s="32" t="n">
        <f aca="false">A73+1</f>
        <v>25</v>
      </c>
      <c r="B76" s="40" t="n">
        <v>44958</v>
      </c>
      <c r="C76" s="41" t="s">
        <v>96</v>
      </c>
      <c r="D76" s="42" t="s">
        <v>16</v>
      </c>
      <c r="E76" s="59" t="n">
        <v>2023</v>
      </c>
      <c r="F76" s="26" t="s">
        <v>17</v>
      </c>
      <c r="G76" s="46" t="n">
        <v>28639.33</v>
      </c>
      <c r="H76" s="48" t="s">
        <v>71</v>
      </c>
      <c r="I76" s="60"/>
      <c r="J76" s="29" t="n">
        <v>0</v>
      </c>
      <c r="K76" s="30"/>
      <c r="L76" s="31"/>
      <c r="M76" s="32"/>
      <c r="N76" s="33"/>
      <c r="O76" s="33"/>
      <c r="P76" s="33"/>
    </row>
    <row r="77" customFormat="false" ht="13.8" hidden="false" customHeight="false" outlineLevel="0" collapsed="false">
      <c r="A77" s="32"/>
      <c r="B77" s="40"/>
      <c r="C77" s="41"/>
      <c r="D77" s="42"/>
      <c r="E77" s="59"/>
      <c r="F77" s="26"/>
      <c r="G77" s="46"/>
      <c r="H77" s="48"/>
      <c r="I77" s="48"/>
      <c r="J77" s="29"/>
      <c r="K77" s="30"/>
      <c r="L77" s="31"/>
      <c r="M77" s="32"/>
      <c r="N77" s="34"/>
      <c r="O77" s="34"/>
      <c r="P77" s="34"/>
    </row>
    <row r="78" customFormat="false" ht="13.8" hidden="false" customHeight="false" outlineLevel="0" collapsed="false">
      <c r="A78" s="32"/>
      <c r="B78" s="40"/>
      <c r="C78" s="41"/>
      <c r="D78" s="42"/>
      <c r="E78" s="59"/>
      <c r="F78" s="26"/>
      <c r="G78" s="46"/>
      <c r="H78" s="48"/>
      <c r="I78" s="48"/>
      <c r="J78" s="29"/>
      <c r="K78" s="30"/>
      <c r="L78" s="31"/>
      <c r="M78" s="32"/>
      <c r="N78" s="35"/>
      <c r="O78" s="35"/>
      <c r="P78" s="35"/>
    </row>
    <row r="79" customFormat="false" ht="15.75" hidden="false" customHeight="true" outlineLevel="0" collapsed="false">
      <c r="A79" s="32" t="n">
        <f aca="false">A76+1</f>
        <v>26</v>
      </c>
      <c r="B79" s="40" t="n">
        <v>44927</v>
      </c>
      <c r="C79" s="41" t="s">
        <v>97</v>
      </c>
      <c r="D79" s="42" t="s">
        <v>16</v>
      </c>
      <c r="E79" s="59" t="n">
        <v>2023</v>
      </c>
      <c r="F79" s="37" t="s">
        <v>22</v>
      </c>
      <c r="G79" s="46"/>
      <c r="H79" s="60"/>
      <c r="I79" s="60"/>
      <c r="J79" s="29"/>
      <c r="K79" s="30"/>
      <c r="L79" s="31"/>
      <c r="M79" s="32"/>
      <c r="N79" s="33"/>
      <c r="O79" s="33"/>
      <c r="P79" s="33"/>
    </row>
    <row r="80" customFormat="false" ht="13.8" hidden="false" customHeight="false" outlineLevel="0" collapsed="false">
      <c r="A80" s="32"/>
      <c r="B80" s="40"/>
      <c r="C80" s="41"/>
      <c r="D80" s="42"/>
      <c r="E80" s="59"/>
      <c r="F80" s="37"/>
      <c r="G80" s="46"/>
      <c r="H80" s="60"/>
      <c r="I80" s="60"/>
      <c r="J80" s="29"/>
      <c r="K80" s="30"/>
      <c r="L80" s="31"/>
      <c r="M80" s="32"/>
      <c r="N80" s="34"/>
      <c r="O80" s="34"/>
      <c r="P80" s="34"/>
    </row>
    <row r="81" customFormat="false" ht="13.8" hidden="false" customHeight="false" outlineLevel="0" collapsed="false">
      <c r="A81" s="32"/>
      <c r="B81" s="40"/>
      <c r="C81" s="41"/>
      <c r="D81" s="42"/>
      <c r="E81" s="59"/>
      <c r="F81" s="37"/>
      <c r="G81" s="46"/>
      <c r="H81" s="60"/>
      <c r="I81" s="60"/>
      <c r="J81" s="29"/>
      <c r="K81" s="30"/>
      <c r="L81" s="31"/>
      <c r="M81" s="32"/>
      <c r="N81" s="35"/>
      <c r="O81" s="35"/>
      <c r="P81" s="35"/>
    </row>
    <row r="82" customFormat="false" ht="15.75" hidden="false" customHeight="true" outlineLevel="0" collapsed="false">
      <c r="A82" s="32" t="n">
        <f aca="false">A79+1</f>
        <v>27</v>
      </c>
      <c r="B82" s="40" t="n">
        <v>44958</v>
      </c>
      <c r="C82" s="41" t="s">
        <v>98</v>
      </c>
      <c r="D82" s="42" t="s">
        <v>16</v>
      </c>
      <c r="E82" s="59" t="n">
        <v>2023</v>
      </c>
      <c r="F82" s="37" t="s">
        <v>22</v>
      </c>
      <c r="G82" s="46" t="n">
        <v>145200</v>
      </c>
      <c r="H82" s="60"/>
      <c r="I82" s="60" t="s">
        <v>99</v>
      </c>
      <c r="J82" s="29" t="n">
        <v>0</v>
      </c>
      <c r="K82" s="30"/>
      <c r="L82" s="31"/>
      <c r="M82" s="32"/>
      <c r="N82" s="33"/>
      <c r="O82" s="33"/>
      <c r="P82" s="33"/>
    </row>
    <row r="83" customFormat="false" ht="13.8" hidden="false" customHeight="false" outlineLevel="0" collapsed="false">
      <c r="A83" s="32"/>
      <c r="B83" s="40"/>
      <c r="C83" s="41"/>
      <c r="D83" s="42"/>
      <c r="E83" s="59"/>
      <c r="F83" s="37"/>
      <c r="G83" s="46"/>
      <c r="H83" s="60"/>
      <c r="I83" s="60"/>
      <c r="J83" s="29"/>
      <c r="K83" s="30"/>
      <c r="L83" s="31"/>
      <c r="M83" s="32"/>
      <c r="N83" s="34"/>
      <c r="O83" s="34"/>
      <c r="P83" s="34"/>
    </row>
    <row r="84" customFormat="false" ht="13.8" hidden="false" customHeight="false" outlineLevel="0" collapsed="false">
      <c r="A84" s="32"/>
      <c r="B84" s="40"/>
      <c r="C84" s="41"/>
      <c r="D84" s="42"/>
      <c r="E84" s="59"/>
      <c r="F84" s="37"/>
      <c r="G84" s="46"/>
      <c r="H84" s="60"/>
      <c r="I84" s="60"/>
      <c r="J84" s="29"/>
      <c r="K84" s="30"/>
      <c r="L84" s="31"/>
      <c r="M84" s="32"/>
      <c r="N84" s="35"/>
      <c r="O84" s="35"/>
      <c r="P84" s="35"/>
    </row>
    <row r="85" customFormat="false" ht="15.75" hidden="false" customHeight="true" outlineLevel="0" collapsed="false">
      <c r="A85" s="32" t="n">
        <f aca="false">A82+1</f>
        <v>28</v>
      </c>
      <c r="B85" s="40" t="n">
        <v>44958</v>
      </c>
      <c r="C85" s="41" t="s">
        <v>100</v>
      </c>
      <c r="D85" s="42" t="s">
        <v>31</v>
      </c>
      <c r="E85" s="59" t="n">
        <v>2023</v>
      </c>
      <c r="F85" s="37" t="s">
        <v>22</v>
      </c>
      <c r="G85" s="46" t="n">
        <v>90000</v>
      </c>
      <c r="H85" s="60"/>
      <c r="I85" s="60"/>
      <c r="J85" s="29"/>
      <c r="K85" s="30"/>
      <c r="L85" s="31"/>
      <c r="M85" s="32"/>
      <c r="N85" s="33"/>
      <c r="O85" s="33"/>
      <c r="P85" s="33"/>
    </row>
    <row r="86" customFormat="false" ht="13.8" hidden="false" customHeight="false" outlineLevel="0" collapsed="false">
      <c r="A86" s="32"/>
      <c r="B86" s="40"/>
      <c r="C86" s="41"/>
      <c r="D86" s="42"/>
      <c r="E86" s="59"/>
      <c r="F86" s="37"/>
      <c r="G86" s="46"/>
      <c r="H86" s="60"/>
      <c r="I86" s="60"/>
      <c r="J86" s="29"/>
      <c r="K86" s="30"/>
      <c r="L86" s="31"/>
      <c r="M86" s="32"/>
      <c r="N86" s="34"/>
      <c r="O86" s="34"/>
      <c r="P86" s="34"/>
    </row>
    <row r="87" customFormat="false" ht="13.8" hidden="false" customHeight="false" outlineLevel="0" collapsed="false">
      <c r="A87" s="32"/>
      <c r="B87" s="40"/>
      <c r="C87" s="41"/>
      <c r="D87" s="42"/>
      <c r="E87" s="59"/>
      <c r="F87" s="37"/>
      <c r="G87" s="46"/>
      <c r="H87" s="60"/>
      <c r="I87" s="60"/>
      <c r="J87" s="29"/>
      <c r="K87" s="30"/>
      <c r="L87" s="31"/>
      <c r="M87" s="32"/>
      <c r="N87" s="35"/>
      <c r="O87" s="35"/>
      <c r="P87" s="35"/>
    </row>
    <row r="88" s="47" customFormat="true" ht="15.75" hidden="false" customHeight="true" outlineLevel="0" collapsed="false">
      <c r="A88" s="32" t="n">
        <f aca="false">A85+1</f>
        <v>29</v>
      </c>
      <c r="B88" s="40" t="n">
        <v>43494</v>
      </c>
      <c r="C88" s="41" t="s">
        <v>101</v>
      </c>
      <c r="D88" s="42" t="s">
        <v>31</v>
      </c>
      <c r="E88" s="59" t="n">
        <v>2023</v>
      </c>
      <c r="F88" s="37" t="s">
        <v>22</v>
      </c>
      <c r="G88" s="46" t="n">
        <v>5000</v>
      </c>
      <c r="H88" s="60"/>
      <c r="I88" s="60" t="s">
        <v>102</v>
      </c>
      <c r="J88" s="29" t="n">
        <v>0</v>
      </c>
      <c r="K88" s="30"/>
      <c r="L88" s="31"/>
      <c r="M88" s="32"/>
      <c r="N88" s="33"/>
      <c r="O88" s="33"/>
      <c r="P88" s="33"/>
    </row>
    <row r="89" s="47" customFormat="true" ht="13.8" hidden="false" customHeight="false" outlineLevel="0" collapsed="false">
      <c r="A89" s="32"/>
      <c r="B89" s="40"/>
      <c r="C89" s="41"/>
      <c r="D89" s="42"/>
      <c r="E89" s="59"/>
      <c r="F89" s="37"/>
      <c r="G89" s="46"/>
      <c r="H89" s="60"/>
      <c r="I89" s="60"/>
      <c r="J89" s="29"/>
      <c r="K89" s="30"/>
      <c r="L89" s="31"/>
      <c r="M89" s="32"/>
      <c r="N89" s="34"/>
      <c r="O89" s="34"/>
      <c r="P89" s="34"/>
    </row>
    <row r="90" s="47" customFormat="true" ht="13.8" hidden="false" customHeight="false" outlineLevel="0" collapsed="false">
      <c r="A90" s="32"/>
      <c r="B90" s="40"/>
      <c r="C90" s="41"/>
      <c r="D90" s="42"/>
      <c r="E90" s="59"/>
      <c r="F90" s="37"/>
      <c r="G90" s="46"/>
      <c r="H90" s="60"/>
      <c r="I90" s="60"/>
      <c r="J90" s="29"/>
      <c r="K90" s="30"/>
      <c r="L90" s="31"/>
      <c r="M90" s="32"/>
      <c r="N90" s="35"/>
      <c r="O90" s="35"/>
      <c r="P90" s="35"/>
    </row>
    <row r="91" s="47" customFormat="true" ht="15.75" hidden="false" customHeight="true" outlineLevel="0" collapsed="false">
      <c r="A91" s="32" t="n">
        <f aca="false">A88+1</f>
        <v>30</v>
      </c>
      <c r="B91" s="40" t="n">
        <v>44927</v>
      </c>
      <c r="C91" s="41" t="s">
        <v>103</v>
      </c>
      <c r="D91" s="42" t="s">
        <v>31</v>
      </c>
      <c r="E91" s="59" t="n">
        <v>2023</v>
      </c>
      <c r="F91" s="37" t="s">
        <v>22</v>
      </c>
      <c r="G91" s="46" t="n">
        <v>3000</v>
      </c>
      <c r="H91" s="60"/>
      <c r="I91" s="60"/>
      <c r="J91" s="29" t="n">
        <v>0</v>
      </c>
      <c r="K91" s="30"/>
      <c r="L91" s="31"/>
      <c r="M91" s="32" t="s">
        <v>18</v>
      </c>
      <c r="N91" s="33" t="s">
        <v>104</v>
      </c>
      <c r="O91" s="33" t="n">
        <v>39809</v>
      </c>
      <c r="P91" s="33" t="s">
        <v>105</v>
      </c>
    </row>
    <row r="92" s="47" customFormat="true" ht="13.8" hidden="false" customHeight="false" outlineLevel="0" collapsed="false">
      <c r="A92" s="32"/>
      <c r="B92" s="40"/>
      <c r="C92" s="41"/>
      <c r="D92" s="42"/>
      <c r="E92" s="59"/>
      <c r="F92" s="37"/>
      <c r="G92" s="46"/>
      <c r="H92" s="60"/>
      <c r="I92" s="60"/>
      <c r="J92" s="29"/>
      <c r="K92" s="30"/>
      <c r="L92" s="31"/>
      <c r="M92" s="32"/>
      <c r="N92" s="34" t="s">
        <v>106</v>
      </c>
      <c r="O92" s="34" t="n">
        <v>2190</v>
      </c>
      <c r="P92" s="34" t="s">
        <v>107</v>
      </c>
    </row>
    <row r="93" s="47" customFormat="true" ht="13.8" hidden="false" customHeight="false" outlineLevel="0" collapsed="false">
      <c r="A93" s="32"/>
      <c r="B93" s="40"/>
      <c r="C93" s="41"/>
      <c r="D93" s="42"/>
      <c r="E93" s="59"/>
      <c r="F93" s="37"/>
      <c r="G93" s="46"/>
      <c r="H93" s="60"/>
      <c r="I93" s="60"/>
      <c r="J93" s="29"/>
      <c r="K93" s="30"/>
      <c r="L93" s="31"/>
      <c r="M93" s="32"/>
      <c r="N93" s="35"/>
      <c r="O93" s="35"/>
      <c r="P93" s="35"/>
    </row>
    <row r="94" s="47" customFormat="true" ht="15.75" hidden="false" customHeight="true" outlineLevel="0" collapsed="false">
      <c r="A94" s="32" t="n">
        <f aca="false">A91+1</f>
        <v>31</v>
      </c>
      <c r="B94" s="40" t="n">
        <v>44986</v>
      </c>
      <c r="C94" s="41" t="s">
        <v>108</v>
      </c>
      <c r="D94" s="42" t="s">
        <v>21</v>
      </c>
      <c r="E94" s="59" t="n">
        <v>2024</v>
      </c>
      <c r="F94" s="37" t="s">
        <v>22</v>
      </c>
      <c r="G94" s="46" t="n">
        <v>1000000</v>
      </c>
      <c r="H94" s="60"/>
      <c r="I94" s="60" t="s">
        <v>109</v>
      </c>
      <c r="J94" s="29"/>
      <c r="K94" s="30"/>
      <c r="L94" s="31"/>
      <c r="M94" s="32"/>
      <c r="N94" s="33"/>
      <c r="O94" s="33"/>
      <c r="P94" s="33"/>
    </row>
    <row r="95" s="47" customFormat="true" ht="13.8" hidden="false" customHeight="false" outlineLevel="0" collapsed="false">
      <c r="A95" s="32"/>
      <c r="B95" s="40"/>
      <c r="C95" s="41"/>
      <c r="D95" s="42"/>
      <c r="E95" s="59"/>
      <c r="F95" s="37"/>
      <c r="G95" s="46"/>
      <c r="H95" s="60"/>
      <c r="I95" s="60"/>
      <c r="J95" s="29"/>
      <c r="K95" s="30"/>
      <c r="L95" s="31"/>
      <c r="M95" s="32"/>
      <c r="N95" s="34"/>
      <c r="O95" s="34"/>
      <c r="P95" s="34"/>
    </row>
    <row r="96" s="47" customFormat="true" ht="13.8" hidden="false" customHeight="false" outlineLevel="0" collapsed="false">
      <c r="A96" s="32"/>
      <c r="B96" s="40"/>
      <c r="C96" s="41"/>
      <c r="D96" s="42"/>
      <c r="E96" s="59"/>
      <c r="F96" s="37"/>
      <c r="G96" s="46"/>
      <c r="H96" s="60"/>
      <c r="I96" s="60"/>
      <c r="J96" s="29"/>
      <c r="K96" s="30"/>
      <c r="L96" s="31"/>
      <c r="M96" s="32"/>
      <c r="N96" s="35"/>
      <c r="O96" s="35"/>
      <c r="P96" s="35"/>
    </row>
    <row r="97" s="47" customFormat="true" ht="15.75" hidden="false" customHeight="true" outlineLevel="0" collapsed="false">
      <c r="A97" s="32" t="n">
        <f aca="false">A94+1</f>
        <v>32</v>
      </c>
      <c r="B97" s="40" t="n">
        <v>44987</v>
      </c>
      <c r="C97" s="41" t="s">
        <v>110</v>
      </c>
      <c r="D97" s="42" t="s">
        <v>21</v>
      </c>
      <c r="E97" s="59" t="s">
        <v>111</v>
      </c>
      <c r="F97" s="37" t="s">
        <v>22</v>
      </c>
      <c r="G97" s="46"/>
      <c r="H97" s="60"/>
      <c r="I97" s="60" t="s">
        <v>109</v>
      </c>
      <c r="J97" s="29"/>
      <c r="K97" s="30"/>
      <c r="L97" s="31"/>
      <c r="M97" s="32"/>
      <c r="N97" s="33"/>
      <c r="O97" s="33"/>
      <c r="P97" s="33"/>
    </row>
    <row r="98" s="47" customFormat="true" ht="13.8" hidden="false" customHeight="false" outlineLevel="0" collapsed="false">
      <c r="A98" s="32"/>
      <c r="B98" s="40"/>
      <c r="C98" s="41"/>
      <c r="D98" s="42"/>
      <c r="E98" s="59"/>
      <c r="F98" s="37"/>
      <c r="G98" s="46"/>
      <c r="H98" s="60"/>
      <c r="I98" s="60"/>
      <c r="J98" s="29"/>
      <c r="K98" s="30"/>
      <c r="L98" s="31"/>
      <c r="M98" s="32"/>
      <c r="N98" s="34"/>
      <c r="O98" s="34"/>
      <c r="P98" s="34"/>
    </row>
    <row r="99" s="47" customFormat="true" ht="13.8" hidden="false" customHeight="false" outlineLevel="0" collapsed="false">
      <c r="A99" s="32"/>
      <c r="B99" s="40"/>
      <c r="C99" s="41"/>
      <c r="D99" s="42"/>
      <c r="E99" s="59"/>
      <c r="F99" s="37"/>
      <c r="G99" s="46"/>
      <c r="H99" s="60"/>
      <c r="I99" s="60"/>
      <c r="J99" s="29"/>
      <c r="K99" s="30"/>
      <c r="L99" s="31"/>
      <c r="M99" s="32"/>
      <c r="N99" s="35"/>
      <c r="O99" s="35"/>
      <c r="P99" s="35"/>
    </row>
    <row r="100" s="47" customFormat="true" ht="15.75" hidden="false" customHeight="true" outlineLevel="0" collapsed="false">
      <c r="A100" s="32" t="n">
        <f aca="false">A97+1</f>
        <v>33</v>
      </c>
      <c r="B100" s="70" t="n">
        <v>44992</v>
      </c>
      <c r="C100" s="41" t="s">
        <v>112</v>
      </c>
      <c r="D100" s="42" t="s">
        <v>16</v>
      </c>
      <c r="E100" s="45" t="n">
        <v>2023</v>
      </c>
      <c r="F100" s="37" t="s">
        <v>22</v>
      </c>
      <c r="G100" s="46"/>
      <c r="H100" s="28"/>
      <c r="I100" s="28"/>
      <c r="J100" s="29" t="n">
        <v>0</v>
      </c>
      <c r="K100" s="30"/>
      <c r="L100" s="31"/>
      <c r="M100" s="32"/>
      <c r="N100" s="33"/>
      <c r="O100" s="33"/>
      <c r="P100" s="33"/>
    </row>
    <row r="101" s="47" customFormat="true" ht="13.8" hidden="false" customHeight="false" outlineLevel="0" collapsed="false">
      <c r="A101" s="32"/>
      <c r="B101" s="70"/>
      <c r="C101" s="41"/>
      <c r="D101" s="42"/>
      <c r="E101" s="45"/>
      <c r="F101" s="37"/>
      <c r="G101" s="46"/>
      <c r="H101" s="28"/>
      <c r="I101" s="28"/>
      <c r="J101" s="29"/>
      <c r="K101" s="30"/>
      <c r="L101" s="31"/>
      <c r="M101" s="32"/>
      <c r="N101" s="34"/>
      <c r="O101" s="34"/>
      <c r="P101" s="34"/>
    </row>
    <row r="102" s="47" customFormat="true" ht="13.8" hidden="false" customHeight="false" outlineLevel="0" collapsed="false">
      <c r="A102" s="32"/>
      <c r="B102" s="70"/>
      <c r="C102" s="41"/>
      <c r="D102" s="42"/>
      <c r="E102" s="45"/>
      <c r="F102" s="37"/>
      <c r="G102" s="46"/>
      <c r="H102" s="28"/>
      <c r="I102" s="28"/>
      <c r="J102" s="29"/>
      <c r="K102" s="30"/>
      <c r="L102" s="31"/>
      <c r="M102" s="32"/>
      <c r="N102" s="35"/>
      <c r="O102" s="35"/>
      <c r="P102" s="35"/>
    </row>
    <row r="103" s="47" customFormat="true" ht="15.75" hidden="false" customHeight="true" outlineLevel="0" collapsed="false">
      <c r="A103" s="32" t="n">
        <f aca="false">A100+1</f>
        <v>34</v>
      </c>
      <c r="B103" s="70" t="n">
        <v>45007</v>
      </c>
      <c r="C103" s="41" t="s">
        <v>113</v>
      </c>
      <c r="D103" s="42" t="s">
        <v>16</v>
      </c>
      <c r="E103" s="59" t="n">
        <v>2023</v>
      </c>
      <c r="F103" s="26" t="s">
        <v>17</v>
      </c>
      <c r="G103" s="46"/>
      <c r="H103" s="60"/>
      <c r="I103" s="60" t="s">
        <v>114</v>
      </c>
      <c r="J103" s="29" t="n">
        <v>0</v>
      </c>
      <c r="K103" s="30" t="s">
        <v>36</v>
      </c>
      <c r="L103" s="31" t="s">
        <v>36</v>
      </c>
      <c r="M103" s="32" t="s">
        <v>36</v>
      </c>
      <c r="N103" s="33" t="s">
        <v>115</v>
      </c>
      <c r="O103" s="33" t="n">
        <v>41049</v>
      </c>
      <c r="P103" s="33"/>
    </row>
    <row r="104" s="47" customFormat="true" ht="13.8" hidden="false" customHeight="false" outlineLevel="0" collapsed="false">
      <c r="A104" s="32"/>
      <c r="B104" s="70"/>
      <c r="C104" s="41"/>
      <c r="D104" s="42"/>
      <c r="E104" s="59"/>
      <c r="F104" s="26"/>
      <c r="G104" s="46"/>
      <c r="H104" s="60"/>
      <c r="I104" s="60"/>
      <c r="J104" s="29"/>
      <c r="K104" s="30"/>
      <c r="L104" s="31"/>
      <c r="M104" s="32"/>
      <c r="N104" s="34" t="s">
        <v>116</v>
      </c>
      <c r="O104" s="34" t="n">
        <v>82280</v>
      </c>
      <c r="P104" s="34"/>
    </row>
    <row r="105" s="47" customFormat="true" ht="20.45" hidden="false" customHeight="true" outlineLevel="0" collapsed="false">
      <c r="A105" s="32"/>
      <c r="B105" s="70"/>
      <c r="C105" s="41"/>
      <c r="D105" s="42"/>
      <c r="E105" s="59"/>
      <c r="F105" s="26"/>
      <c r="G105" s="46"/>
      <c r="H105" s="60"/>
      <c r="I105" s="60"/>
      <c r="J105" s="29"/>
      <c r="K105" s="30"/>
      <c r="L105" s="31"/>
      <c r="M105" s="32"/>
      <c r="N105" s="71" t="s">
        <v>117</v>
      </c>
      <c r="O105" s="71" t="n">
        <v>35365</v>
      </c>
      <c r="P105" s="71"/>
    </row>
    <row r="106" s="47" customFormat="true" ht="15.75" hidden="false" customHeight="true" outlineLevel="0" collapsed="false">
      <c r="A106" s="32" t="n">
        <f aca="false">A103+1</f>
        <v>35</v>
      </c>
      <c r="B106" s="70" t="n">
        <v>45007</v>
      </c>
      <c r="C106" s="41" t="s">
        <v>118</v>
      </c>
      <c r="D106" s="42" t="s">
        <v>16</v>
      </c>
      <c r="E106" s="45" t="n">
        <v>2023</v>
      </c>
      <c r="F106" s="26" t="s">
        <v>17</v>
      </c>
      <c r="G106" s="46" t="n">
        <v>1900</v>
      </c>
      <c r="H106" s="28"/>
      <c r="I106" s="28" t="s">
        <v>119</v>
      </c>
      <c r="J106" s="29" t="n">
        <v>0</v>
      </c>
      <c r="K106" s="30" t="s">
        <v>36</v>
      </c>
      <c r="L106" s="31" t="s">
        <v>36</v>
      </c>
      <c r="M106" s="32" t="s">
        <v>36</v>
      </c>
      <c r="N106" s="33" t="s">
        <v>120</v>
      </c>
      <c r="O106" s="33" t="n">
        <v>1900</v>
      </c>
      <c r="P106" s="33"/>
    </row>
    <row r="107" s="47" customFormat="true" ht="13.8" hidden="false" customHeight="false" outlineLevel="0" collapsed="false">
      <c r="A107" s="32"/>
      <c r="B107" s="70"/>
      <c r="C107" s="41"/>
      <c r="D107" s="42"/>
      <c r="E107" s="45"/>
      <c r="F107" s="26"/>
      <c r="G107" s="46"/>
      <c r="H107" s="28"/>
      <c r="I107" s="28"/>
      <c r="J107" s="29"/>
      <c r="K107" s="30"/>
      <c r="L107" s="31"/>
      <c r="M107" s="32"/>
      <c r="N107" s="34"/>
      <c r="O107" s="34"/>
      <c r="P107" s="34"/>
    </row>
    <row r="108" s="47" customFormat="true" ht="20.45" hidden="false" customHeight="true" outlineLevel="0" collapsed="false">
      <c r="A108" s="32"/>
      <c r="B108" s="70"/>
      <c r="C108" s="41"/>
      <c r="D108" s="42"/>
      <c r="E108" s="45"/>
      <c r="F108" s="26"/>
      <c r="G108" s="46"/>
      <c r="H108" s="28"/>
      <c r="I108" s="28"/>
      <c r="J108" s="29"/>
      <c r="K108" s="30"/>
      <c r="L108" s="31"/>
      <c r="M108" s="32"/>
      <c r="N108" s="35"/>
      <c r="O108" s="35"/>
      <c r="P108" s="35"/>
    </row>
    <row r="109" s="47" customFormat="true" ht="15.75" hidden="false" customHeight="true" outlineLevel="0" collapsed="false">
      <c r="A109" s="32" t="n">
        <f aca="false">A106+1</f>
        <v>36</v>
      </c>
      <c r="B109" s="40" t="n">
        <v>44896</v>
      </c>
      <c r="C109" s="41" t="s">
        <v>121</v>
      </c>
      <c r="D109" s="42" t="s">
        <v>21</v>
      </c>
      <c r="E109" s="30" t="n">
        <v>2023</v>
      </c>
      <c r="F109" s="37" t="s">
        <v>22</v>
      </c>
      <c r="G109" s="27"/>
      <c r="H109" s="28"/>
      <c r="I109" s="28" t="s">
        <v>122</v>
      </c>
      <c r="J109" s="29"/>
      <c r="K109" s="30"/>
      <c r="L109" s="31"/>
      <c r="M109" s="72"/>
      <c r="N109" s="33"/>
      <c r="O109" s="33"/>
      <c r="P109" s="33"/>
    </row>
    <row r="110" s="47" customFormat="true" ht="13.8" hidden="false" customHeight="false" outlineLevel="0" collapsed="false">
      <c r="A110" s="32"/>
      <c r="B110" s="40"/>
      <c r="C110" s="41"/>
      <c r="D110" s="42"/>
      <c r="E110" s="30"/>
      <c r="F110" s="37"/>
      <c r="G110" s="27"/>
      <c r="H110" s="28"/>
      <c r="I110" s="28"/>
      <c r="J110" s="29"/>
      <c r="K110" s="30"/>
      <c r="L110" s="31"/>
      <c r="M110" s="73"/>
      <c r="N110" s="34"/>
      <c r="O110" s="34"/>
      <c r="P110" s="34"/>
    </row>
    <row r="111" s="47" customFormat="true" ht="13.8" hidden="false" customHeight="false" outlineLevel="0" collapsed="false">
      <c r="A111" s="32"/>
      <c r="B111" s="40"/>
      <c r="C111" s="41"/>
      <c r="D111" s="42"/>
      <c r="E111" s="30"/>
      <c r="F111" s="37"/>
      <c r="G111" s="27"/>
      <c r="H111" s="28"/>
      <c r="I111" s="28"/>
      <c r="J111" s="29"/>
      <c r="K111" s="30"/>
      <c r="L111" s="31"/>
      <c r="M111" s="74"/>
      <c r="N111" s="35"/>
      <c r="O111" s="35"/>
      <c r="P111" s="35"/>
    </row>
    <row r="112" s="47" customFormat="true" ht="15.75" hidden="false" customHeight="true" outlineLevel="0" collapsed="false">
      <c r="A112" s="32" t="n">
        <f aca="false">A109+1</f>
        <v>37</v>
      </c>
      <c r="B112" s="40" t="n">
        <v>45001</v>
      </c>
      <c r="C112" s="41" t="s">
        <v>123</v>
      </c>
      <c r="D112" s="42" t="s">
        <v>16</v>
      </c>
      <c r="E112" s="75" t="n">
        <v>2023</v>
      </c>
      <c r="F112" s="76" t="s">
        <v>124</v>
      </c>
      <c r="G112" s="46"/>
      <c r="H112" s="28"/>
      <c r="I112" s="28"/>
      <c r="J112" s="29"/>
      <c r="K112" s="30"/>
      <c r="L112" s="31"/>
      <c r="M112" s="72" t="s">
        <v>125</v>
      </c>
      <c r="N112" s="33"/>
      <c r="O112" s="33"/>
      <c r="P112" s="33"/>
    </row>
    <row r="113" s="47" customFormat="true" ht="13.8" hidden="false" customHeight="false" outlineLevel="0" collapsed="false">
      <c r="A113" s="32"/>
      <c r="B113" s="40"/>
      <c r="C113" s="41"/>
      <c r="D113" s="42"/>
      <c r="E113" s="75"/>
      <c r="F113" s="76"/>
      <c r="G113" s="46"/>
      <c r="H113" s="28"/>
      <c r="I113" s="28"/>
      <c r="J113" s="29"/>
      <c r="K113" s="30"/>
      <c r="L113" s="31"/>
      <c r="M113" s="73"/>
      <c r="N113" s="34"/>
      <c r="O113" s="34"/>
      <c r="P113" s="34"/>
    </row>
    <row r="114" s="47" customFormat="true" ht="13.8" hidden="false" customHeight="false" outlineLevel="0" collapsed="false">
      <c r="A114" s="32"/>
      <c r="B114" s="40"/>
      <c r="C114" s="41"/>
      <c r="D114" s="42"/>
      <c r="E114" s="75"/>
      <c r="F114" s="76"/>
      <c r="G114" s="46"/>
      <c r="H114" s="28"/>
      <c r="I114" s="28"/>
      <c r="J114" s="29"/>
      <c r="K114" s="30"/>
      <c r="L114" s="31"/>
      <c r="M114" s="74"/>
      <c r="N114" s="35"/>
      <c r="O114" s="35"/>
      <c r="P114" s="35"/>
    </row>
    <row r="115" s="47" customFormat="true" ht="15.75" hidden="false" customHeight="true" outlineLevel="0" collapsed="false">
      <c r="A115" s="32" t="n">
        <f aca="false">A112+1</f>
        <v>38</v>
      </c>
      <c r="B115" s="40" t="n">
        <v>45008</v>
      </c>
      <c r="C115" s="41" t="s">
        <v>126</v>
      </c>
      <c r="D115" s="42" t="s">
        <v>16</v>
      </c>
      <c r="E115" s="75" t="n">
        <v>2023</v>
      </c>
      <c r="F115" s="37" t="s">
        <v>22</v>
      </c>
      <c r="G115" s="46" t="n">
        <v>20000</v>
      </c>
      <c r="H115" s="28"/>
      <c r="I115" s="28" t="s">
        <v>127</v>
      </c>
      <c r="J115" s="29"/>
      <c r="K115" s="30"/>
      <c r="L115" s="31"/>
      <c r="M115" s="72" t="s">
        <v>125</v>
      </c>
      <c r="N115" s="33"/>
      <c r="O115" s="33"/>
      <c r="P115" s="33"/>
    </row>
    <row r="116" s="47" customFormat="true" ht="13.8" hidden="false" customHeight="false" outlineLevel="0" collapsed="false">
      <c r="A116" s="32"/>
      <c r="B116" s="40"/>
      <c r="C116" s="41"/>
      <c r="D116" s="42"/>
      <c r="E116" s="75"/>
      <c r="F116" s="37"/>
      <c r="G116" s="46"/>
      <c r="H116" s="28"/>
      <c r="I116" s="28"/>
      <c r="J116" s="29"/>
      <c r="K116" s="30"/>
      <c r="L116" s="31"/>
      <c r="M116" s="73"/>
      <c r="N116" s="34"/>
      <c r="O116" s="34"/>
      <c r="P116" s="34"/>
    </row>
    <row r="117" s="47" customFormat="true" ht="13.8" hidden="false" customHeight="false" outlineLevel="0" collapsed="false">
      <c r="A117" s="32"/>
      <c r="B117" s="40"/>
      <c r="C117" s="41"/>
      <c r="D117" s="42"/>
      <c r="E117" s="75"/>
      <c r="F117" s="37"/>
      <c r="G117" s="46"/>
      <c r="H117" s="28"/>
      <c r="I117" s="28"/>
      <c r="J117" s="29"/>
      <c r="K117" s="30"/>
      <c r="L117" s="31"/>
      <c r="M117" s="74"/>
      <c r="N117" s="35"/>
      <c r="O117" s="35"/>
      <c r="P117" s="35"/>
    </row>
    <row r="118" s="47" customFormat="true" ht="15.75" hidden="false" customHeight="true" outlineLevel="0" collapsed="false">
      <c r="A118" s="32" t="n">
        <f aca="false">A115+1</f>
        <v>39</v>
      </c>
      <c r="B118" s="40"/>
      <c r="C118" s="41"/>
      <c r="D118" s="42"/>
      <c r="E118" s="75"/>
      <c r="F118" s="77"/>
      <c r="G118" s="46"/>
      <c r="H118" s="28"/>
      <c r="I118" s="28"/>
      <c r="J118" s="29"/>
      <c r="K118" s="30"/>
      <c r="L118" s="31"/>
      <c r="M118" s="72" t="s">
        <v>125</v>
      </c>
      <c r="N118" s="33"/>
      <c r="O118" s="33"/>
      <c r="P118" s="33"/>
    </row>
    <row r="119" s="47" customFormat="true" ht="13.8" hidden="false" customHeight="false" outlineLevel="0" collapsed="false">
      <c r="A119" s="32"/>
      <c r="B119" s="40"/>
      <c r="C119" s="41"/>
      <c r="D119" s="42"/>
      <c r="E119" s="75"/>
      <c r="F119" s="77"/>
      <c r="G119" s="46"/>
      <c r="H119" s="28"/>
      <c r="I119" s="28"/>
      <c r="J119" s="29"/>
      <c r="K119" s="30"/>
      <c r="L119" s="31"/>
      <c r="M119" s="73"/>
      <c r="N119" s="34"/>
      <c r="O119" s="34"/>
      <c r="P119" s="34"/>
    </row>
    <row r="120" s="47" customFormat="true" ht="13.8" hidden="false" customHeight="false" outlineLevel="0" collapsed="false">
      <c r="A120" s="32"/>
      <c r="B120" s="40"/>
      <c r="C120" s="41"/>
      <c r="D120" s="42"/>
      <c r="E120" s="75"/>
      <c r="F120" s="77"/>
      <c r="G120" s="46"/>
      <c r="H120" s="28"/>
      <c r="I120" s="28"/>
      <c r="J120" s="29"/>
      <c r="K120" s="30"/>
      <c r="L120" s="31"/>
      <c r="M120" s="74"/>
      <c r="N120" s="35"/>
      <c r="O120" s="35"/>
      <c r="P120" s="35"/>
    </row>
  </sheetData>
  <autoFilter ref="A1:P112"/>
  <mergeCells count="503"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P5:P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A15:A17"/>
    <mergeCell ref="B15:B17"/>
    <mergeCell ref="C15:C17"/>
    <mergeCell ref="D15:D17"/>
    <mergeCell ref="E15:E17"/>
    <mergeCell ref="F15:F17"/>
    <mergeCell ref="G15:G17"/>
    <mergeCell ref="H15:H17"/>
    <mergeCell ref="I15:I20"/>
    <mergeCell ref="J15:J17"/>
    <mergeCell ref="K15:K17"/>
    <mergeCell ref="L15:L17"/>
    <mergeCell ref="M15:M17"/>
    <mergeCell ref="A18:A20"/>
    <mergeCell ref="B18:B20"/>
    <mergeCell ref="C18:C20"/>
    <mergeCell ref="D18:D20"/>
    <mergeCell ref="E18:E20"/>
    <mergeCell ref="F18:F20"/>
    <mergeCell ref="G18:G20"/>
    <mergeCell ref="H18:H20"/>
    <mergeCell ref="J18:J20"/>
    <mergeCell ref="K18:K20"/>
    <mergeCell ref="L18:L20"/>
    <mergeCell ref="M18:M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L33:L35"/>
    <mergeCell ref="M33:M35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K42:K44"/>
    <mergeCell ref="L42:L44"/>
    <mergeCell ref="M42:M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M45:M47"/>
    <mergeCell ref="A48:A51"/>
    <mergeCell ref="B48:B51"/>
    <mergeCell ref="C48:C51"/>
    <mergeCell ref="D48:D51"/>
    <mergeCell ref="E48:E51"/>
    <mergeCell ref="F48:F51"/>
    <mergeCell ref="G48:G51"/>
    <mergeCell ref="H48:H51"/>
    <mergeCell ref="I48:I51"/>
    <mergeCell ref="J48:J51"/>
    <mergeCell ref="K48:K51"/>
    <mergeCell ref="L48:L51"/>
    <mergeCell ref="M48:M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J52:J54"/>
    <mergeCell ref="K52:K54"/>
    <mergeCell ref="L52:L54"/>
    <mergeCell ref="M52:M54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L61:L63"/>
    <mergeCell ref="M61:M63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64:M66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J67:J69"/>
    <mergeCell ref="K67:K69"/>
    <mergeCell ref="L67:L69"/>
    <mergeCell ref="M67:M69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K70:K72"/>
    <mergeCell ref="L70:L72"/>
    <mergeCell ref="M70:M72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J76:J78"/>
    <mergeCell ref="K76:K78"/>
    <mergeCell ref="L76:L78"/>
    <mergeCell ref="M76:M78"/>
    <mergeCell ref="A79:A81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K79:K81"/>
    <mergeCell ref="L79:L81"/>
    <mergeCell ref="M79:M81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M82:M84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J85:J87"/>
    <mergeCell ref="K85:K87"/>
    <mergeCell ref="L85:L87"/>
    <mergeCell ref="M85:M87"/>
    <mergeCell ref="A88:A90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M88:M90"/>
    <mergeCell ref="A91:A93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K91:K93"/>
    <mergeCell ref="L91:L93"/>
    <mergeCell ref="M91:M93"/>
    <mergeCell ref="A94:A96"/>
    <mergeCell ref="B94:B96"/>
    <mergeCell ref="C94:C96"/>
    <mergeCell ref="D94:D96"/>
    <mergeCell ref="E94:E96"/>
    <mergeCell ref="F94:F96"/>
    <mergeCell ref="G94:G96"/>
    <mergeCell ref="H94:H96"/>
    <mergeCell ref="I94:I96"/>
    <mergeCell ref="J94:J96"/>
    <mergeCell ref="K94:K96"/>
    <mergeCell ref="L94:L96"/>
    <mergeCell ref="M94:M96"/>
    <mergeCell ref="A97:A99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  <mergeCell ref="L97:L99"/>
    <mergeCell ref="M97:M99"/>
    <mergeCell ref="A100:A102"/>
    <mergeCell ref="B100:B102"/>
    <mergeCell ref="C100:C102"/>
    <mergeCell ref="D100:D102"/>
    <mergeCell ref="E100:E102"/>
    <mergeCell ref="F100:F102"/>
    <mergeCell ref="G100:G102"/>
    <mergeCell ref="H100:H102"/>
    <mergeCell ref="I100:I102"/>
    <mergeCell ref="J100:J102"/>
    <mergeCell ref="K100:K102"/>
    <mergeCell ref="L100:L102"/>
    <mergeCell ref="M100:M102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J103:J105"/>
    <mergeCell ref="K103:K105"/>
    <mergeCell ref="L103:L105"/>
    <mergeCell ref="M103:M105"/>
    <mergeCell ref="A106:A108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K106:K108"/>
    <mergeCell ref="L106:L108"/>
    <mergeCell ref="M106:M108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K111"/>
    <mergeCell ref="L109:L11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J112:J114"/>
    <mergeCell ref="K112:K114"/>
    <mergeCell ref="L112:L114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J115:J117"/>
    <mergeCell ref="K115:K117"/>
    <mergeCell ref="L115:L117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J118:J120"/>
    <mergeCell ref="K118:K120"/>
    <mergeCell ref="L118:L120"/>
  </mergeCells>
  <dataValidations count="3">
    <dataValidation allowBlank="true" errorStyle="stop" operator="between" prompt="Vyberte prosím ze seznamu" promptTitle="Typ projektu" showDropDown="false" showErrorMessage="true" showInputMessage="true" sqref="D2:D108" type="list">
      <formula1>seznamy!$A$2:$A$5</formula1>
      <formula2>0</formula2>
    </dataValidation>
    <dataValidation allowBlank="true" errorStyle="stop" operator="between" prompt="Vyberte prosím ze seznamu" promptTitle="Status" showDropDown="false" showErrorMessage="true" showInputMessage="true" sqref="F2:F120" type="list">
      <formula1>seznamy!$E$2:$E$8</formula1>
      <formula2>0</formula2>
    </dataValidation>
    <dataValidation allowBlank="true" errorStyle="stop" operator="between" prompt="Vyberte prosím ze seznamu" promptTitle="Typ projektu" showDropDown="false" showErrorMessage="true" showInputMessage="true" sqref="D109:D120" type="list">
      <formula1>seznamy!$A$2:$A$5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ColWidth="8.54296875" defaultRowHeight="15" zeroHeight="false" outlineLevelRow="0" outlineLevelCol="0"/>
  <sheetData>
    <row r="1" customFormat="false" ht="15" hidden="false" customHeight="false" outlineLevel="0" collapsed="false">
      <c r="A1" s="47" t="s">
        <v>128</v>
      </c>
      <c r="E1" s="47" t="s">
        <v>129</v>
      </c>
    </row>
    <row r="2" customFormat="false" ht="15" hidden="false" customHeight="false" outlineLevel="0" collapsed="false">
      <c r="A2" s="47" t="s">
        <v>21</v>
      </c>
      <c r="E2" s="47" t="s">
        <v>130</v>
      </c>
    </row>
    <row r="3" customFormat="false" ht="15" hidden="false" customHeight="false" outlineLevel="0" collapsed="false">
      <c r="A3" s="47" t="s">
        <v>16</v>
      </c>
      <c r="E3" s="47" t="s">
        <v>131</v>
      </c>
    </row>
    <row r="4" customFormat="false" ht="15" hidden="false" customHeight="false" outlineLevel="0" collapsed="false">
      <c r="A4" s="47" t="s">
        <v>63</v>
      </c>
      <c r="E4" s="78" t="s">
        <v>124</v>
      </c>
    </row>
    <row r="5" customFormat="false" ht="15" hidden="false" customHeight="false" outlineLevel="0" collapsed="false">
      <c r="A5" s="47" t="s">
        <v>31</v>
      </c>
      <c r="E5" s="78" t="s">
        <v>45</v>
      </c>
    </row>
    <row r="6" customFormat="false" ht="15" hidden="false" customHeight="false" outlineLevel="0" collapsed="false">
      <c r="E6" s="78" t="s">
        <v>17</v>
      </c>
    </row>
    <row r="7" customFormat="false" ht="15" hidden="false" customHeight="false" outlineLevel="0" collapsed="false">
      <c r="E7" s="78" t="s">
        <v>22</v>
      </c>
    </row>
    <row r="8" customFormat="false" ht="15" hidden="false" customHeight="false" outlineLevel="0" collapsed="false">
      <c r="E8" s="78" t="s">
        <v>132</v>
      </c>
    </row>
    <row r="9" customFormat="false" ht="15" hidden="false" customHeight="false" outlineLevel="0" collapsed="false">
      <c r="E9" s="47" t="s">
        <v>133</v>
      </c>
    </row>
  </sheetData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31838</TotalTime>
  <Application>LibreOffice/7.4.4.2$Windows_X86_64 LibreOffice_project/85569322deea74ec9134968a29af2df5663baa21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2023-02-27T10:50:17Z</dcterms:created>
  <dc:creator>Sedláčková Irena</dc:creator>
  <dc:description/>
  <dc:language>cs-CZ</dc:language>
  <cp:lastModifiedBy/>
  <dcterms:modified xsi:type="dcterms:W3CDTF">2023-04-24T17:06:07Z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